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ISEM-IUPTOUR\2020-2021\MCC\"/>
    </mc:Choice>
  </mc:AlternateContent>
  <bookViews>
    <workbookView xWindow="0" yWindow="0" windowWidth="28800" windowHeight="11730"/>
  </bookViews>
  <sheets>
    <sheet name="Fiche générale" sheetId="3" r:id="rId1"/>
    <sheet name="Semestre 1" sheetId="1" r:id="rId2"/>
    <sheet name="Semestre 2" sheetId="2" r:id="rId3"/>
    <sheet name=" Semestre 3 M2 CTT" sheetId="4" r:id="rId4"/>
    <sheet name="Semestre 4 M2 CTT" sheetId="5" r:id="rId5"/>
    <sheet name="Semestre 3 M2 HM" sheetId="6" r:id="rId6"/>
    <sheet name="Semestre 4 M2 HM" sheetId="7" r:id="rId7"/>
  </sheets>
  <externalReferences>
    <externalReference r:id="rId8"/>
  </externalReferences>
  <definedNames>
    <definedName name="_xlnm._FilterDatabase" localSheetId="3" hidden="1">' Semestre 3 M2 CTT'!$A$4:$J$30</definedName>
    <definedName name="_xlnm._FilterDatabase" localSheetId="1" hidden="1">'Semestre 1'!$A$4:$J$31</definedName>
    <definedName name="_xlnm._FilterDatabase" localSheetId="5" hidden="1">'Semestre 3 M2 HM'!$A$4:$J$30</definedName>
    <definedName name="liste_cmp">[1]Listes!$A$73:$J$73</definedName>
    <definedName name="Nat_ELP">[1]Listes!$E$2:$E$3</definedName>
    <definedName name="Nature_contrôle">[1]Listes!$C$2:$C$5</definedName>
    <definedName name="tab_cmp">#REF!</definedName>
    <definedName name="tab_code_dip">[1]Listes!$A$17:$B$69</definedName>
    <definedName name="Type_contrôle">[1]Listes!$B$2:$B$4</definedName>
    <definedName name="_xlnm.Print_Area" localSheetId="0">'Fiche générale'!$A$1:$I$29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7" l="1"/>
  <c r="E29" i="7"/>
  <c r="D29" i="7"/>
  <c r="F24" i="7"/>
  <c r="E24" i="7"/>
  <c r="D24" i="7"/>
  <c r="E23" i="7"/>
  <c r="F18" i="7"/>
  <c r="E18" i="7"/>
  <c r="E30" i="7" s="1"/>
  <c r="D18" i="7"/>
  <c r="F9" i="7"/>
  <c r="F30" i="7" s="1"/>
  <c r="E9" i="7"/>
  <c r="D9" i="7"/>
  <c r="D30" i="7" s="1"/>
  <c r="D31" i="6"/>
  <c r="F30" i="6"/>
  <c r="D30" i="6"/>
  <c r="E29" i="6"/>
  <c r="E30" i="6" s="1"/>
  <c r="F19" i="6"/>
  <c r="E19" i="6"/>
  <c r="D19" i="6"/>
  <c r="F14" i="6"/>
  <c r="E14" i="6"/>
  <c r="D14" i="6"/>
  <c r="F9" i="6"/>
  <c r="F31" i="6" s="1"/>
  <c r="F32" i="7" s="1"/>
  <c r="E9" i="6"/>
  <c r="D9" i="6"/>
  <c r="F29" i="5"/>
  <c r="E29" i="5"/>
  <c r="D29" i="5"/>
  <c r="F24" i="5"/>
  <c r="E24" i="5"/>
  <c r="D24" i="5"/>
  <c r="E23" i="5"/>
  <c r="F18" i="5"/>
  <c r="E18" i="5"/>
  <c r="D18" i="5"/>
  <c r="F9" i="5"/>
  <c r="F30" i="5" s="1"/>
  <c r="E9" i="5"/>
  <c r="E30" i="5" s="1"/>
  <c r="D9" i="5"/>
  <c r="D30" i="5" s="1"/>
  <c r="F30" i="4"/>
  <c r="D30" i="4"/>
  <c r="E29" i="4"/>
  <c r="E30" i="4" s="1"/>
  <c r="E31" i="4" s="1"/>
  <c r="F19" i="4"/>
  <c r="E19" i="4"/>
  <c r="D19" i="4"/>
  <c r="F14" i="4"/>
  <c r="E14" i="4"/>
  <c r="D14" i="4"/>
  <c r="F9" i="4"/>
  <c r="F31" i="4" s="1"/>
  <c r="F32" i="5" s="1"/>
  <c r="E9" i="4"/>
  <c r="D9" i="4"/>
  <c r="D31" i="4" s="1"/>
  <c r="D32" i="5" s="1"/>
  <c r="E31" i="6" l="1"/>
  <c r="D32" i="7"/>
  <c r="J31" i="7"/>
  <c r="J30" i="7"/>
  <c r="E32" i="5"/>
  <c r="J32" i="5" s="1"/>
  <c r="J32" i="4"/>
  <c r="J31" i="4"/>
  <c r="J31" i="5"/>
  <c r="J30" i="5"/>
  <c r="E32" i="7" l="1"/>
  <c r="J32" i="7" s="1"/>
  <c r="J32" i="6"/>
  <c r="J31" i="6"/>
  <c r="B4" i="3" l="1"/>
  <c r="E35" i="2" l="1"/>
  <c r="F35" i="2"/>
  <c r="D35" i="2"/>
  <c r="F25" i="2"/>
  <c r="E25" i="2"/>
  <c r="D25" i="2"/>
  <c r="F20" i="2"/>
  <c r="E20" i="2"/>
  <c r="D20" i="2"/>
  <c r="F14" i="2"/>
  <c r="E14" i="2"/>
  <c r="D14" i="2"/>
  <c r="D36" i="2" s="1"/>
  <c r="D38" i="2" s="1"/>
  <c r="F9" i="2"/>
  <c r="E9" i="2"/>
  <c r="D9" i="2"/>
  <c r="F30" i="1"/>
  <c r="E30" i="1"/>
  <c r="D30" i="1"/>
  <c r="F25" i="1"/>
  <c r="E25" i="1"/>
  <c r="D25" i="1"/>
  <c r="F19" i="1"/>
  <c r="E19" i="1"/>
  <c r="D19" i="1"/>
  <c r="F14" i="1"/>
  <c r="E14" i="1"/>
  <c r="D14" i="1"/>
  <c r="F9" i="1"/>
  <c r="E9" i="1"/>
  <c r="D9" i="1"/>
  <c r="D31" i="1"/>
  <c r="F31" i="1"/>
  <c r="E31" i="1"/>
  <c r="F36" i="2" l="1"/>
  <c r="F38" i="2" s="1"/>
  <c r="E36" i="2"/>
  <c r="E38" i="2" s="1"/>
</calcChain>
</file>

<file path=xl/sharedStrings.xml><?xml version="1.0" encoding="utf-8"?>
<sst xmlns="http://schemas.openxmlformats.org/spreadsheetml/2006/main" count="858" uniqueCount="250">
  <si>
    <t>Fiche Maquette Master : TOURISME</t>
  </si>
  <si>
    <t>1ère année de Master</t>
  </si>
  <si>
    <t>Intitulé des matières (Eléments constitutifs d’UE – ECUE)</t>
  </si>
  <si>
    <t>Coeff. des ECUE</t>
  </si>
  <si>
    <t>Heures CM</t>
  </si>
  <si>
    <t>Heures TD</t>
  </si>
  <si>
    <t>Marketing</t>
  </si>
  <si>
    <t>Introduction au droit des sociétés</t>
  </si>
  <si>
    <t>Méthodes quantitatives (statistiques et comptabilité)</t>
  </si>
  <si>
    <t>CRM</t>
  </si>
  <si>
    <t>Gestion de bases de données</t>
  </si>
  <si>
    <t>Sociologie du tourisme et du voyage</t>
  </si>
  <si>
    <t>Marchés du tourisme, flux touristiques mondiaux</t>
  </si>
  <si>
    <t>E-Travel</t>
  </si>
  <si>
    <t>1ère langue obligatoire : anglais</t>
  </si>
  <si>
    <t>3ème langue obligatoire : chinois</t>
  </si>
  <si>
    <t xml:space="preserve">Réseaux sociaux </t>
  </si>
  <si>
    <t xml:space="preserve">Initiation à veille </t>
  </si>
  <si>
    <t>Démarches qualité, certifications et labels</t>
  </si>
  <si>
    <t>Total semestre 1</t>
  </si>
  <si>
    <t xml:space="preserve">Management </t>
  </si>
  <si>
    <t>Option 1 : hôtellerie / MICE-Evènementiel</t>
  </si>
  <si>
    <t>Economie du tourisme</t>
  </si>
  <si>
    <t>Management et  promotion hôtelière</t>
  </si>
  <si>
    <t>Projets professionnels innovants</t>
  </si>
  <si>
    <t>Tourisme d'affaire et de congrès</t>
  </si>
  <si>
    <t>Conception et promotion de MICE</t>
  </si>
  <si>
    <t>Option 2 : Arts-Culture et promotion du territoire</t>
  </si>
  <si>
    <t>Connaissance et promotion des infrastructures locales</t>
  </si>
  <si>
    <t>Marketing digital</t>
  </si>
  <si>
    <t>Tourisme et aménagement</t>
  </si>
  <si>
    <t>Construction site web</t>
  </si>
  <si>
    <t>Tourisme culturel et valorisation du patrimoine</t>
  </si>
  <si>
    <t>Mémoire écrit</t>
  </si>
  <si>
    <t>mémoire oral</t>
  </si>
  <si>
    <t>Séminaires et conférences</t>
  </si>
  <si>
    <t>total semestre 2</t>
  </si>
  <si>
    <t>Total annuel</t>
  </si>
  <si>
    <t xml:space="preserve"> 2ème langue obligatoire : espagnol</t>
  </si>
  <si>
    <t>CCI (CC Intégral)</t>
  </si>
  <si>
    <t>CT (Contrôle terminal)</t>
  </si>
  <si>
    <t>Type de contôle</t>
  </si>
  <si>
    <t xml:space="preserve">Intitulé UE </t>
  </si>
  <si>
    <t>UE Environnement des entreprises touristiques</t>
  </si>
  <si>
    <t>UE Outils de gestion des entreprises</t>
  </si>
  <si>
    <t>UE Tourisme et voyages</t>
  </si>
  <si>
    <t>UE Langues PPR</t>
  </si>
  <si>
    <t>UE Gestion de la data-qualité PPR</t>
  </si>
  <si>
    <t>Contrôle continu</t>
  </si>
  <si>
    <t>Contôle terminal</t>
  </si>
  <si>
    <t>Nature épreuve</t>
  </si>
  <si>
    <t>Durée épreuve</t>
  </si>
  <si>
    <t>Écrit</t>
  </si>
  <si>
    <t>2H</t>
  </si>
  <si>
    <t>1H</t>
  </si>
  <si>
    <t>Semestre 1</t>
  </si>
  <si>
    <t>semestre 2</t>
  </si>
  <si>
    <t>Code Apogée</t>
  </si>
  <si>
    <t>IMUEET11</t>
  </si>
  <si>
    <t>IMEMARK</t>
  </si>
  <si>
    <t>IMEIDS</t>
  </si>
  <si>
    <t>IMUOGE11</t>
  </si>
  <si>
    <t>IMEMQ</t>
  </si>
  <si>
    <t>IMECRM</t>
  </si>
  <si>
    <t>IMEGBD</t>
  </si>
  <si>
    <t>IMUTV11</t>
  </si>
  <si>
    <t>IMESTV</t>
  </si>
  <si>
    <t>IMEMTM</t>
  </si>
  <si>
    <t>IMEETR1</t>
  </si>
  <si>
    <t>IMULV11</t>
  </si>
  <si>
    <t>IMEANG11</t>
  </si>
  <si>
    <t>IMECHI11</t>
  </si>
  <si>
    <t>IMUGDQ11</t>
  </si>
  <si>
    <t>IMERS</t>
  </si>
  <si>
    <t>IMEIV</t>
  </si>
  <si>
    <t>IMEDQ</t>
  </si>
  <si>
    <t xml:space="preserve">IMEESP11 </t>
  </si>
  <si>
    <t>IMELV211 (code LV2)
IMEITA11</t>
  </si>
  <si>
    <t>LV2
2ème langue obligatoire : italien</t>
  </si>
  <si>
    <t>IMUEET12</t>
  </si>
  <si>
    <t>IMEMAN</t>
  </si>
  <si>
    <t>IMEET</t>
  </si>
  <si>
    <t>IMEPPI</t>
  </si>
  <si>
    <t>IMOOGE12</t>
  </si>
  <si>
    <t>IMEMD</t>
  </si>
  <si>
    <t>IMECSW</t>
  </si>
  <si>
    <t>IMUOPT12</t>
  </si>
  <si>
    <t>IMOHME</t>
  </si>
  <si>
    <t>IMEMPH</t>
  </si>
  <si>
    <t>IMETAC</t>
  </si>
  <si>
    <t>IMECPM</t>
  </si>
  <si>
    <t>IMOACT</t>
  </si>
  <si>
    <t>IMECIL</t>
  </si>
  <si>
    <t>IMETA</t>
  </si>
  <si>
    <t>IMETCP</t>
  </si>
  <si>
    <t>IMULV12</t>
  </si>
  <si>
    <t>IMEANG12</t>
  </si>
  <si>
    <t>IMELV212 (code LV2)
IMEITA12</t>
  </si>
  <si>
    <t>IMEESP12</t>
  </si>
  <si>
    <t>IMECHI12</t>
  </si>
  <si>
    <t>IMUSTA12</t>
  </si>
  <si>
    <t>IMEMEC1</t>
  </si>
  <si>
    <t>IMEMOR1</t>
  </si>
  <si>
    <t>IMESC1</t>
  </si>
  <si>
    <t xml:space="preserve">UE Outils de gestion des entreprises </t>
  </si>
  <si>
    <t>Rapport/Mémoire</t>
  </si>
  <si>
    <t>Oral</t>
  </si>
  <si>
    <t>6 Ects</t>
  </si>
  <si>
    <t>3 Ects</t>
  </si>
  <si>
    <t>9 Ects</t>
  </si>
  <si>
    <t>UE STAGE (obligatoire de 5 mois) PPR</t>
  </si>
  <si>
    <t xml:space="preserve">
Nb d'évaluations minimum (dont au moins une note individuelle)</t>
  </si>
  <si>
    <t>UE Option obligatoire à choix (1/2) PPR - 6 Ects</t>
  </si>
  <si>
    <t>20x2 gpes</t>
  </si>
  <si>
    <t>Droit du travail</t>
  </si>
  <si>
    <t>Responsabilité sociétale des entreprises</t>
  </si>
  <si>
    <t>Type Diplôme : MASTER</t>
  </si>
  <si>
    <t>COMPOSANTE</t>
  </si>
  <si>
    <t>ISEM</t>
  </si>
  <si>
    <t>MENTION</t>
  </si>
  <si>
    <t>Tourisme</t>
  </si>
  <si>
    <t>CODE DIPLÔME</t>
  </si>
  <si>
    <t>Session M1</t>
  </si>
  <si>
    <t>Session unique</t>
  </si>
  <si>
    <t>Faire autant d'onglet semestre que de Parcours Types</t>
  </si>
  <si>
    <t>Session M2</t>
  </si>
  <si>
    <t>Les éléments ci-dessous doivent être communs à l'ensemble de la mention</t>
  </si>
  <si>
    <t>COMPENSATION</t>
  </si>
  <si>
    <t>Les MCC déterminent le mode de compensation entre UE, semestre et année ainsi que la possibilité d’une note éliminatoire.</t>
  </si>
  <si>
    <t>Obtention des UE</t>
  </si>
  <si>
    <t>validation à 10/20. Compensation au sein de chaque UE.</t>
  </si>
  <si>
    <t>Obtention du Semestre</t>
  </si>
  <si>
    <t xml:space="preserve">Validation à 10/20 de moyenne générale après compensation des UE. </t>
  </si>
  <si>
    <t>Le semestre ne peut pas être acquis si la note de  l'U.E stage est  inférieure ou égale à 6/20.</t>
  </si>
  <si>
    <t>Obtention de l'Année</t>
  </si>
  <si>
    <t>validation à 10/20. Compensation entre semestres. Une note inférieure ou égale à 6/20 à l'U.E stage est éliminatoire.</t>
  </si>
  <si>
    <t>Note éliminatoire</t>
  </si>
  <si>
    <t>Une note inférieure ou égale à 6/20 à l'U.E stage est éliminatoire.</t>
  </si>
  <si>
    <t>REDOUBLEMENT</t>
  </si>
  <si>
    <t xml:space="preserve">Le redoublement n’est pas automatique, il est soumis à décision du jury selon les critères suivants :
- L’étudiant ne doit pas avoir une note inférieure ou égale à 6/20 à l’unité stage.
- L’étudiant ne doit pas avoir une moyenne générale annuelle inférieure à 8/20.
- L’étudiant ne doit pas avoir fait ou faire l’objet d’une sanction disciplinaire.
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</si>
  <si>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</si>
  <si>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</si>
  <si>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</si>
  <si>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</si>
  <si>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</si>
  <si>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</si>
  <si>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 xml:space="preserve">2ème année </t>
  </si>
  <si>
    <t>Semestre 3</t>
  </si>
  <si>
    <r>
      <rPr>
        <b/>
        <sz val="14"/>
        <color theme="1"/>
        <rFont val="Wingdings"/>
        <charset val="2"/>
      </rPr>
      <t>x</t>
    </r>
    <r>
      <rPr>
        <b/>
        <sz val="14"/>
        <color theme="1"/>
        <rFont val="Calibri"/>
        <family val="2"/>
      </rPr>
      <t xml:space="preserve"> Parcours : E-Tourisme Culture-Travel-Territoires</t>
    </r>
  </si>
  <si>
    <t>UE Environnement géo-économique de l'entreprise touristique</t>
  </si>
  <si>
    <t>IMUEGE21</t>
  </si>
  <si>
    <t>Tourisme et géopolitique</t>
  </si>
  <si>
    <t>IMETG</t>
  </si>
  <si>
    <t>Economie de la connaissance</t>
  </si>
  <si>
    <t>IMEEC</t>
  </si>
  <si>
    <t>Emergence entreprenariale</t>
  </si>
  <si>
    <t>IMEEE1</t>
  </si>
  <si>
    <t>UE E-Business PPR</t>
  </si>
  <si>
    <t>IMUEB21</t>
  </si>
  <si>
    <t>E-Marketing</t>
  </si>
  <si>
    <t>IMEEMAR</t>
  </si>
  <si>
    <t>E-Réputation</t>
  </si>
  <si>
    <t>IMEER</t>
  </si>
  <si>
    <t>Techniques de référencement</t>
  </si>
  <si>
    <t>IMETR</t>
  </si>
  <si>
    <t>UE Arts, culture et patrimoine</t>
  </si>
  <si>
    <t>IMUACP21</t>
  </si>
  <si>
    <t>Histoire de l'art et de l'architecture</t>
  </si>
  <si>
    <t>IMEHAA</t>
  </si>
  <si>
    <t>Muséologie</t>
  </si>
  <si>
    <t>IMEMUS</t>
  </si>
  <si>
    <t>Politiques de protection du patrimoine : naturel, culturel et architectural</t>
  </si>
  <si>
    <t>IMEPPP</t>
  </si>
  <si>
    <t>UE Tourisme et voyage</t>
  </si>
  <si>
    <t>IMUTV21</t>
  </si>
  <si>
    <t>Branding territorial et marketing de destination</t>
  </si>
  <si>
    <t>IMEBTM</t>
  </si>
  <si>
    <t>IMEETR2</t>
  </si>
  <si>
    <t>Tourisme et développement durable</t>
  </si>
  <si>
    <t>IMETDD</t>
  </si>
  <si>
    <t>IMULV21</t>
  </si>
  <si>
    <t>IMEANG21</t>
  </si>
  <si>
    <t>IMELV221 (code LV2)
IMEITA21</t>
  </si>
  <si>
    <t>IMEESP21</t>
  </si>
  <si>
    <t>IMECHI21</t>
  </si>
  <si>
    <t>Total semestre 3</t>
  </si>
  <si>
    <t>éq TD</t>
  </si>
  <si>
    <t>heures étu</t>
  </si>
  <si>
    <t>semestre 4</t>
  </si>
  <si>
    <t xml:space="preserve">UE Entreprises et sociétés </t>
  </si>
  <si>
    <t>IMUES22</t>
  </si>
  <si>
    <t>Droit de la propriété intellectuelle</t>
  </si>
  <si>
    <t>IMEDTPI</t>
  </si>
  <si>
    <t>Actualité et grands enjeux de société</t>
  </si>
  <si>
    <t>IMEAES</t>
  </si>
  <si>
    <t>IMEEE2</t>
  </si>
  <si>
    <t xml:space="preserve">UE E-Tourisme </t>
  </si>
  <si>
    <t>IMUET22</t>
  </si>
  <si>
    <t>M-Tourisme et business management</t>
  </si>
  <si>
    <t>IMEMTB</t>
  </si>
  <si>
    <t>Les systèmes de gestion de contenus (CMS)</t>
  </si>
  <si>
    <t>IMECMS</t>
  </si>
  <si>
    <t>Informatique et gestion de bases de données</t>
  </si>
  <si>
    <t>IMEIGB</t>
  </si>
  <si>
    <t>20x2gpes</t>
  </si>
  <si>
    <t xml:space="preserve">UE Produits et territoires </t>
  </si>
  <si>
    <t>IMUPT22</t>
  </si>
  <si>
    <t>Montage de produits : Festival et exposition</t>
  </si>
  <si>
    <t>IMEMP</t>
  </si>
  <si>
    <t>Tourisme vert et loisirs sportifs</t>
  </si>
  <si>
    <t>IMETVL</t>
  </si>
  <si>
    <t>IMULV22</t>
  </si>
  <si>
    <t>IMEANG22</t>
  </si>
  <si>
    <t>IMELV222 (code LV2)
IMEITA22</t>
  </si>
  <si>
    <t>IMEESP22</t>
  </si>
  <si>
    <t>IMECHI22</t>
  </si>
  <si>
    <t>UE STAGE PPR</t>
  </si>
  <si>
    <t>IMUSTA22</t>
  </si>
  <si>
    <t>15 Ects</t>
  </si>
  <si>
    <t>IMEMEC2</t>
  </si>
  <si>
    <t>IMEMOR2</t>
  </si>
  <si>
    <t>IMESC2</t>
  </si>
  <si>
    <t>Total semestre 4</t>
  </si>
  <si>
    <r>
      <rPr>
        <b/>
        <sz val="14"/>
        <color theme="1"/>
        <rFont val="Wingdings"/>
        <charset val="2"/>
      </rPr>
      <t>x</t>
    </r>
    <r>
      <rPr>
        <b/>
        <sz val="14"/>
        <color theme="1"/>
        <rFont val="Calibri"/>
        <family val="2"/>
      </rPr>
      <t xml:space="preserve"> Parcours : E-TOURISME, HOTELLERIE-MICE</t>
    </r>
  </si>
  <si>
    <t>UE MICE</t>
  </si>
  <si>
    <t>IMUMIC21</t>
  </si>
  <si>
    <t>Management d'un palais des congrès</t>
  </si>
  <si>
    <t>IMEMPC</t>
  </si>
  <si>
    <t>Les produits MICE</t>
  </si>
  <si>
    <t>IMEPM</t>
  </si>
  <si>
    <t>Montage de projets MICE</t>
  </si>
  <si>
    <t>IMEMPMI</t>
  </si>
  <si>
    <t>UE Hôtellerie</t>
  </si>
  <si>
    <t>IMUHOT21</t>
  </si>
  <si>
    <t>Revenue management</t>
  </si>
  <si>
    <t>IMERM</t>
  </si>
  <si>
    <t>Systèmes de réservation et OTA</t>
  </si>
  <si>
    <t>IMESR</t>
  </si>
  <si>
    <t>Management hôtelier</t>
  </si>
  <si>
    <t>IMEFH</t>
  </si>
  <si>
    <t>UE MICE et hôtellerie</t>
  </si>
  <si>
    <t>IMUMH22</t>
  </si>
  <si>
    <t xml:space="preserve">E-Commercialisation des produits MICE </t>
  </si>
  <si>
    <t>IMEECM</t>
  </si>
  <si>
    <t xml:space="preserve">E-Commercialisation des produits hôteliers </t>
  </si>
  <si>
    <t>IMEECH</t>
  </si>
  <si>
    <t>Capitalisable (O/N)</t>
  </si>
  <si>
    <t>O</t>
  </si>
  <si>
    <t>N</t>
  </si>
  <si>
    <t>Compensable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</si>
</sst>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0"/>
      <color rgb="FF000000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4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4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Wingdings"/>
      <charset val="2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239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0" fillId="0" borderId="3" xfId="0" applyBorder="1"/>
    <xf numFmtId="0" fontId="0" fillId="0" borderId="5" xfId="0" applyBorder="1"/>
    <xf numFmtId="0" fontId="0" fillId="3" borderId="3" xfId="0" applyFill="1" applyBorder="1"/>
    <xf numFmtId="0" fontId="1" fillId="0" borderId="3" xfId="0" applyFont="1" applyBorder="1"/>
    <xf numFmtId="0" fontId="1" fillId="4" borderId="3" xfId="0" applyFont="1" applyFill="1" applyBorder="1"/>
    <xf numFmtId="0" fontId="0" fillId="0" borderId="3" xfId="0" applyBorder="1" applyAlignment="1">
      <alignment wrapText="1"/>
    </xf>
    <xf numFmtId="0" fontId="0" fillId="3" borderId="3" xfId="0" applyFill="1" applyBorder="1" applyProtection="1">
      <protection locked="0"/>
    </xf>
    <xf numFmtId="0" fontId="0" fillId="0" borderId="3" xfId="0" applyBorder="1" applyProtection="1">
      <protection locked="0"/>
    </xf>
    <xf numFmtId="0" fontId="1" fillId="0" borderId="2" xfId="0" applyFont="1" applyBorder="1" applyAlignment="1">
      <alignment horizontal="center" vertical="center" wrapText="1"/>
    </xf>
    <xf numFmtId="0" fontId="0" fillId="0" borderId="3" xfId="0" applyFill="1" applyBorder="1" applyProtection="1">
      <protection locked="0"/>
    </xf>
    <xf numFmtId="0" fontId="0" fillId="6" borderId="3" xfId="0" applyFill="1" applyBorder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0" fontId="1" fillId="0" borderId="6" xfId="0" applyFont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9" xfId="0" applyBorder="1"/>
    <xf numFmtId="0" fontId="0" fillId="0" borderId="10" xfId="0" applyBorder="1"/>
    <xf numFmtId="0" fontId="1" fillId="0" borderId="11" xfId="0" applyFont="1" applyBorder="1" applyAlignment="1">
      <alignment wrapText="1"/>
    </xf>
    <xf numFmtId="0" fontId="0" fillId="6" borderId="12" xfId="0" applyFill="1" applyBorder="1"/>
    <xf numFmtId="0" fontId="0" fillId="0" borderId="12" xfId="0" applyBorder="1" applyProtection="1">
      <protection locked="0"/>
    </xf>
    <xf numFmtId="0" fontId="1" fillId="0" borderId="13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0" borderId="14" xfId="0" applyBorder="1"/>
    <xf numFmtId="0" fontId="0" fillId="2" borderId="15" xfId="0" applyFill="1" applyBorder="1"/>
    <xf numFmtId="0" fontId="0" fillId="0" borderId="15" xfId="0" applyBorder="1"/>
    <xf numFmtId="0" fontId="0" fillId="0" borderId="16" xfId="0" applyBorder="1"/>
    <xf numFmtId="0" fontId="0" fillId="3" borderId="9" xfId="0" applyFill="1" applyBorder="1"/>
    <xf numFmtId="0" fontId="0" fillId="0" borderId="0" xfId="0" applyBorder="1" applyAlignment="1">
      <alignment wrapText="1"/>
    </xf>
    <xf numFmtId="0" fontId="0" fillId="0" borderId="15" xfId="0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0" fontId="1" fillId="2" borderId="5" xfId="0" applyFont="1" applyFill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9" xfId="0" applyBorder="1"/>
    <xf numFmtId="0" fontId="0" fillId="0" borderId="20" xfId="0" applyBorder="1"/>
    <xf numFmtId="0" fontId="1" fillId="4" borderId="6" xfId="0" applyFont="1" applyFill="1" applyBorder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3" xfId="0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vertical="center"/>
      <protection locked="0"/>
    </xf>
    <xf numFmtId="0" fontId="5" fillId="0" borderId="3" xfId="0" applyFont="1" applyBorder="1" applyProtection="1"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3" xfId="0" applyBorder="1" applyAlignment="1" applyProtection="1">
      <alignment horizontal="left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0" fillId="5" borderId="9" xfId="0" applyFill="1" applyBorder="1"/>
    <xf numFmtId="0" fontId="0" fillId="5" borderId="9" xfId="0" applyFill="1" applyBorder="1" applyProtection="1">
      <protection locked="0"/>
    </xf>
    <xf numFmtId="0" fontId="0" fillId="0" borderId="3" xfId="0" applyFill="1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0" fontId="1" fillId="5" borderId="17" xfId="0" applyFont="1" applyFill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3" xfId="0" applyFont="1" applyBorder="1" applyAlignment="1">
      <alignment horizontal="left" vertical="center" indent="1"/>
    </xf>
    <xf numFmtId="0" fontId="10" fillId="0" borderId="2" xfId="0" applyFont="1" applyFill="1" applyBorder="1" applyAlignment="1" applyProtection="1">
      <alignment vertical="center"/>
      <protection locked="0"/>
    </xf>
    <xf numFmtId="0" fontId="12" fillId="3" borderId="0" xfId="0" applyFont="1" applyFill="1" applyBorder="1" applyAlignment="1">
      <alignment horizontal="center"/>
    </xf>
    <xf numFmtId="0" fontId="13" fillId="3" borderId="0" xfId="0" applyFont="1" applyFill="1"/>
    <xf numFmtId="0" fontId="9" fillId="0" borderId="7" xfId="0" applyFont="1" applyBorder="1" applyAlignment="1">
      <alignment horizontal="left" vertical="center" indent="1"/>
    </xf>
    <xf numFmtId="0" fontId="14" fillId="3" borderId="0" xfId="0" applyFont="1" applyFill="1" applyBorder="1" applyAlignment="1">
      <alignment horizontal="center"/>
    </xf>
    <xf numFmtId="0" fontId="0" fillId="3" borderId="0" xfId="0" applyFill="1"/>
    <xf numFmtId="0" fontId="10" fillId="0" borderId="5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5" fillId="3" borderId="5" xfId="0" applyFont="1" applyFill="1" applyBorder="1" applyAlignment="1" applyProtection="1">
      <alignment horizontal="left"/>
      <protection locked="0"/>
    </xf>
    <xf numFmtId="0" fontId="16" fillId="0" borderId="27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left"/>
    </xf>
    <xf numFmtId="0" fontId="15" fillId="3" borderId="3" xfId="0" applyFont="1" applyFill="1" applyBorder="1" applyAlignment="1" applyProtection="1">
      <alignment horizontal="left"/>
      <protection locked="0"/>
    </xf>
    <xf numFmtId="0" fontId="0" fillId="0" borderId="0" xfId="0" applyBorder="1"/>
    <xf numFmtId="0" fontId="17" fillId="0" borderId="7" xfId="0" applyFont="1" applyBorder="1"/>
    <xf numFmtId="0" fontId="0" fillId="0" borderId="23" xfId="0" applyBorder="1"/>
    <xf numFmtId="0" fontId="0" fillId="0" borderId="0" xfId="0" applyFont="1" applyBorder="1"/>
    <xf numFmtId="0" fontId="0" fillId="0" borderId="0" xfId="0" applyFont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3" borderId="0" xfId="0" applyFont="1" applyFill="1" applyBorder="1" applyAlignment="1">
      <alignment horizontal="left"/>
    </xf>
    <xf numFmtId="0" fontId="0" fillId="3" borderId="0" xfId="0" applyFont="1" applyFill="1" applyAlignment="1">
      <alignment horizontal="left"/>
    </xf>
    <xf numFmtId="0" fontId="0" fillId="3" borderId="0" xfId="0" applyFill="1" applyBorder="1"/>
    <xf numFmtId="0" fontId="20" fillId="0" borderId="29" xfId="1" applyBorder="1"/>
    <xf numFmtId="0" fontId="20" fillId="0" borderId="30" xfId="1" applyBorder="1"/>
    <xf numFmtId="0" fontId="20" fillId="0" borderId="31" xfId="1" applyBorder="1"/>
    <xf numFmtId="0" fontId="0" fillId="0" borderId="29" xfId="0" applyFont="1" applyBorder="1" applyAlignment="1" applyProtection="1">
      <alignment horizontal="left" wrapText="1"/>
      <protection locked="0"/>
    </xf>
    <xf numFmtId="0" fontId="0" fillId="0" borderId="30" xfId="0" applyFont="1" applyBorder="1" applyAlignment="1" applyProtection="1">
      <alignment horizontal="left"/>
      <protection locked="0"/>
    </xf>
    <xf numFmtId="0" fontId="0" fillId="0" borderId="31" xfId="0" applyFont="1" applyBorder="1" applyAlignment="1" applyProtection="1">
      <alignment horizontal="left"/>
      <protection locked="0"/>
    </xf>
    <xf numFmtId="0" fontId="3" fillId="7" borderId="27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0" fillId="0" borderId="28" xfId="1" applyBorder="1" applyAlignment="1">
      <alignment vertical="center" wrapText="1"/>
    </xf>
    <xf numFmtId="0" fontId="20" fillId="0" borderId="24" xfId="1" applyBorder="1" applyAlignment="1">
      <alignment vertical="center"/>
    </xf>
    <xf numFmtId="0" fontId="20" fillId="0" borderId="25" xfId="1" applyBorder="1" applyAlignment="1">
      <alignment vertical="center"/>
    </xf>
    <xf numFmtId="0" fontId="18" fillId="8" borderId="27" xfId="0" applyFont="1" applyFill="1" applyBorder="1" applyAlignment="1">
      <alignment horizontal="left" vertical="center"/>
    </xf>
    <xf numFmtId="0" fontId="18" fillId="8" borderId="0" xfId="0" applyFont="1" applyFill="1" applyBorder="1" applyAlignment="1">
      <alignment horizontal="left" vertical="center"/>
    </xf>
    <xf numFmtId="0" fontId="18" fillId="8" borderId="32" xfId="0" applyFont="1" applyFill="1" applyBorder="1" applyAlignment="1">
      <alignment horizontal="left" vertical="center"/>
    </xf>
    <xf numFmtId="0" fontId="13" fillId="3" borderId="28" xfId="0" applyFont="1" applyFill="1" applyBorder="1" applyAlignment="1" applyProtection="1">
      <alignment horizontal="left" vertical="center"/>
      <protection locked="0"/>
    </xf>
    <xf numFmtId="0" fontId="13" fillId="3" borderId="24" xfId="0" applyFont="1" applyFill="1" applyBorder="1" applyAlignment="1" applyProtection="1">
      <alignment horizontal="left" vertical="center"/>
      <protection locked="0"/>
    </xf>
    <xf numFmtId="0" fontId="13" fillId="3" borderId="25" xfId="0" applyFont="1" applyFill="1" applyBorder="1" applyAlignment="1" applyProtection="1">
      <alignment horizontal="left" vertical="center"/>
      <protection locked="0"/>
    </xf>
    <xf numFmtId="0" fontId="0" fillId="3" borderId="28" xfId="0" applyFont="1" applyFill="1" applyBorder="1" applyAlignment="1" applyProtection="1">
      <alignment horizontal="left" vertical="center" wrapText="1"/>
      <protection locked="0"/>
    </xf>
    <xf numFmtId="0" fontId="0" fillId="3" borderId="24" xfId="0" applyFont="1" applyFill="1" applyBorder="1" applyAlignment="1" applyProtection="1">
      <alignment horizontal="left" vertical="center"/>
      <protection locked="0"/>
    </xf>
    <xf numFmtId="0" fontId="0" fillId="3" borderId="25" xfId="0" applyFont="1" applyFill="1" applyBorder="1" applyAlignment="1" applyProtection="1">
      <alignment horizontal="left" vertical="center"/>
      <protection locked="0"/>
    </xf>
    <xf numFmtId="0" fontId="8" fillId="6" borderId="7" xfId="0" applyFont="1" applyFill="1" applyBorder="1" applyAlignment="1">
      <alignment horizontal="center"/>
    </xf>
    <xf numFmtId="0" fontId="8" fillId="6" borderId="23" xfId="0" applyFont="1" applyFill="1" applyBorder="1" applyAlignment="1">
      <alignment horizontal="center"/>
    </xf>
    <xf numFmtId="0" fontId="8" fillId="6" borderId="24" xfId="0" applyFont="1" applyFill="1" applyBorder="1" applyAlignment="1">
      <alignment horizontal="center"/>
    </xf>
    <xf numFmtId="0" fontId="8" fillId="6" borderId="2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10" fillId="0" borderId="7" xfId="0" applyFont="1" applyFill="1" applyBorder="1" applyAlignment="1" applyProtection="1">
      <alignment vertical="center"/>
      <protection locked="0"/>
    </xf>
    <xf numFmtId="0" fontId="10" fillId="0" borderId="23" xfId="0" applyFont="1" applyFill="1" applyBorder="1" applyAlignment="1" applyProtection="1">
      <alignment vertical="center"/>
      <protection locked="0"/>
    </xf>
    <xf numFmtId="0" fontId="10" fillId="0" borderId="26" xfId="0" applyFont="1" applyFill="1" applyBorder="1" applyAlignment="1" applyProtection="1">
      <alignment vertical="center"/>
      <protection locked="0"/>
    </xf>
    <xf numFmtId="0" fontId="3" fillId="7" borderId="7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/>
    </xf>
    <xf numFmtId="0" fontId="18" fillId="8" borderId="28" xfId="0" applyFont="1" applyFill="1" applyBorder="1" applyAlignment="1">
      <alignment horizontal="left" vertical="center"/>
    </xf>
    <xf numFmtId="0" fontId="18" fillId="8" borderId="24" xfId="0" applyFont="1" applyFill="1" applyBorder="1" applyAlignment="1">
      <alignment horizontal="left" vertical="center"/>
    </xf>
    <xf numFmtId="0" fontId="18" fillId="8" borderId="25" xfId="0" applyFont="1" applyFill="1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right"/>
    </xf>
    <xf numFmtId="0" fontId="0" fillId="6" borderId="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0" borderId="2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2" xfId="0" applyFill="1" applyBorder="1" applyAlignment="1" applyProtection="1">
      <alignment horizontal="right" vertical="center"/>
      <protection locked="0"/>
    </xf>
    <xf numFmtId="0" fontId="0" fillId="0" borderId="5" xfId="0" applyFill="1" applyBorder="1" applyAlignment="1" applyProtection="1">
      <alignment horizontal="right" vertical="center"/>
      <protection locked="0"/>
    </xf>
    <xf numFmtId="0" fontId="1" fillId="0" borderId="3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wrapText="1"/>
    </xf>
    <xf numFmtId="0" fontId="1" fillId="9" borderId="8" xfId="0" applyFont="1" applyFill="1" applyBorder="1" applyAlignment="1">
      <alignment wrapText="1"/>
    </xf>
    <xf numFmtId="0" fontId="0" fillId="9" borderId="9" xfId="0" applyFill="1" applyBorder="1" applyAlignment="1">
      <alignment wrapText="1"/>
    </xf>
    <xf numFmtId="0" fontId="0" fillId="9" borderId="9" xfId="0" applyFill="1" applyBorder="1" applyAlignment="1" applyProtection="1">
      <alignment vertical="center"/>
      <protection locked="0"/>
    </xf>
    <xf numFmtId="0" fontId="1" fillId="9" borderId="11" xfId="0" applyFont="1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0" fillId="9" borderId="3" xfId="0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12" xfId="0" applyFill="1" applyBorder="1" applyProtection="1">
      <protection locked="0"/>
    </xf>
    <xf numFmtId="0" fontId="1" fillId="9" borderId="13" xfId="0" applyFont="1" applyFill="1" applyBorder="1" applyAlignment="1">
      <alignment wrapText="1"/>
    </xf>
    <xf numFmtId="0" fontId="0" fillId="9" borderId="14" xfId="0" applyFill="1" applyBorder="1" applyAlignment="1">
      <alignment wrapText="1"/>
    </xf>
    <xf numFmtId="0" fontId="0" fillId="9" borderId="15" xfId="0" applyFill="1" applyBorder="1" applyAlignment="1" applyProtection="1">
      <alignment vertical="center"/>
      <protection locked="0"/>
    </xf>
    <xf numFmtId="0" fontId="0" fillId="2" borderId="2" xfId="0" applyFill="1" applyBorder="1"/>
    <xf numFmtId="0" fontId="0" fillId="9" borderId="5" xfId="0" applyFill="1" applyBorder="1" applyAlignment="1" applyProtection="1">
      <alignment vertical="center"/>
      <protection locked="0"/>
    </xf>
    <xf numFmtId="0" fontId="0" fillId="9" borderId="3" xfId="0" applyFill="1" applyBorder="1"/>
    <xf numFmtId="0" fontId="5" fillId="9" borderId="3" xfId="0" applyFont="1" applyFill="1" applyBorder="1" applyProtection="1">
      <protection locked="0"/>
    </xf>
    <xf numFmtId="0" fontId="0" fillId="9" borderId="15" xfId="0" applyFill="1" applyBorder="1" applyAlignment="1">
      <alignment wrapText="1"/>
    </xf>
    <xf numFmtId="0" fontId="0" fillId="2" borderId="3" xfId="0" applyFill="1" applyBorder="1"/>
    <xf numFmtId="0" fontId="1" fillId="0" borderId="11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3" borderId="3" xfId="0" applyFill="1" applyBorder="1" applyAlignment="1"/>
    <xf numFmtId="0" fontId="0" fillId="3" borderId="3" xfId="0" applyFill="1" applyBorder="1" applyAlignment="1">
      <alignment vertical="center"/>
    </xf>
    <xf numFmtId="0" fontId="0" fillId="0" borderId="3" xfId="0" applyFill="1" applyBorder="1" applyAlignment="1" applyProtection="1">
      <protection locked="0"/>
    </xf>
    <xf numFmtId="0" fontId="0" fillId="6" borderId="3" xfId="0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11" xfId="0" applyFont="1" applyBorder="1" applyAlignment="1">
      <alignment vertical="top" wrapText="1"/>
    </xf>
    <xf numFmtId="0" fontId="0" fillId="0" borderId="3" xfId="0" applyBorder="1" applyAlignment="1">
      <alignment vertical="center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6" borderId="28" xfId="0" applyFill="1" applyBorder="1" applyAlignment="1">
      <alignment vertical="center"/>
    </xf>
    <xf numFmtId="0" fontId="0" fillId="6" borderId="33" xfId="0" applyFill="1" applyBorder="1" applyAlignment="1">
      <alignment vertical="center"/>
    </xf>
    <xf numFmtId="0" fontId="0" fillId="0" borderId="3" xfId="0" applyBorder="1" applyAlignment="1"/>
    <xf numFmtId="0" fontId="0" fillId="9" borderId="5" xfId="0" applyFill="1" applyBorder="1" applyProtection="1">
      <protection locked="0"/>
    </xf>
    <xf numFmtId="0" fontId="0" fillId="9" borderId="3" xfId="0" applyFill="1" applyBorder="1" applyAlignment="1" applyProtection="1">
      <alignment horizontal="left" wrapText="1"/>
      <protection locked="0"/>
    </xf>
    <xf numFmtId="0" fontId="0" fillId="0" borderId="2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2" borderId="9" xfId="0" applyFill="1" applyBorder="1" applyAlignment="1"/>
    <xf numFmtId="0" fontId="0" fillId="2" borderId="9" xfId="0" applyFill="1" applyBorder="1" applyAlignment="1">
      <alignment wrapText="1"/>
    </xf>
    <xf numFmtId="0" fontId="1" fillId="2" borderId="3" xfId="0" applyFont="1" applyFill="1" applyBorder="1" applyAlignment="1">
      <alignment horizontal="right"/>
    </xf>
    <xf numFmtId="0" fontId="1" fillId="2" borderId="3" xfId="0" applyFont="1" applyFill="1" applyBorder="1"/>
    <xf numFmtId="0" fontId="22" fillId="3" borderId="34" xfId="0" applyFont="1" applyFill="1" applyBorder="1"/>
    <xf numFmtId="0" fontId="1" fillId="3" borderId="27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 applyProtection="1">
      <alignment vertical="center" wrapText="1"/>
      <protection locked="0"/>
    </xf>
    <xf numFmtId="0" fontId="1" fillId="9" borderId="9" xfId="0" applyFont="1" applyFill="1" applyBorder="1" applyAlignment="1">
      <alignment horizontal="center" vertical="center" wrapText="1"/>
    </xf>
    <xf numFmtId="0" fontId="0" fillId="9" borderId="15" xfId="0" applyFill="1" applyBorder="1"/>
    <xf numFmtId="0" fontId="0" fillId="9" borderId="9" xfId="0" applyFill="1" applyBorder="1"/>
    <xf numFmtId="0" fontId="0" fillId="0" borderId="15" xfId="0" applyFill="1" applyBorder="1" applyAlignment="1" applyProtection="1">
      <alignment vertical="center"/>
      <protection locked="0"/>
    </xf>
    <xf numFmtId="0" fontId="0" fillId="0" borderId="16" xfId="0" applyFill="1" applyBorder="1" applyAlignment="1" applyProtection="1">
      <alignment vertical="center"/>
      <protection locked="0"/>
    </xf>
    <xf numFmtId="0" fontId="0" fillId="10" borderId="6" xfId="0" applyFill="1" applyBorder="1"/>
    <xf numFmtId="0" fontId="0" fillId="10" borderId="3" xfId="0" applyFill="1" applyBorder="1" applyAlignment="1">
      <alignment wrapText="1"/>
    </xf>
    <xf numFmtId="0" fontId="0" fillId="10" borderId="3" xfId="0" applyFill="1" applyBorder="1" applyAlignment="1" applyProtection="1">
      <alignment vertical="center"/>
      <protection locked="0"/>
    </xf>
    <xf numFmtId="0" fontId="0" fillId="10" borderId="3" xfId="0" applyFill="1" applyBorder="1"/>
    <xf numFmtId="0" fontId="22" fillId="3" borderId="3" xfId="0" applyFont="1" applyFill="1" applyBorder="1"/>
    <xf numFmtId="0" fontId="0" fillId="3" borderId="12" xfId="0" applyFill="1" applyBorder="1"/>
    <xf numFmtId="0" fontId="0" fillId="0" borderId="6" xfId="0" applyBorder="1"/>
    <xf numFmtId="0" fontId="1" fillId="3" borderId="3" xfId="0" applyFont="1" applyFill="1" applyBorder="1"/>
    <xf numFmtId="0" fontId="1" fillId="4" borderId="6" xfId="0" applyFont="1" applyFill="1" applyBorder="1"/>
    <xf numFmtId="0" fontId="0" fillId="4" borderId="3" xfId="0" applyFill="1" applyBorder="1"/>
    <xf numFmtId="0" fontId="0" fillId="4" borderId="3" xfId="0" applyFill="1" applyBorder="1" applyAlignment="1" applyProtection="1">
      <alignment vertical="center"/>
      <protection locked="0"/>
    </xf>
    <xf numFmtId="0" fontId="1" fillId="4" borderId="3" xfId="0" applyFont="1" applyFill="1" applyBorder="1" applyAlignment="1">
      <alignment horizontal="right"/>
    </xf>
    <xf numFmtId="0" fontId="0" fillId="6" borderId="28" xfId="0" applyFill="1" applyBorder="1" applyAlignment="1"/>
    <xf numFmtId="0" fontId="0" fillId="6" borderId="33" xfId="0" applyFill="1" applyBorder="1" applyAlignment="1"/>
    <xf numFmtId="0" fontId="0" fillId="11" borderId="9" xfId="0" applyFill="1" applyBorder="1" applyAlignment="1"/>
    <xf numFmtId="0" fontId="0" fillId="11" borderId="9" xfId="0" applyFill="1" applyBorder="1" applyAlignment="1">
      <alignment wrapText="1"/>
    </xf>
    <xf numFmtId="0" fontId="22" fillId="3" borderId="35" xfId="0" applyFont="1" applyFill="1" applyBorder="1"/>
    <xf numFmtId="0" fontId="0" fillId="2" borderId="6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19" xfId="0" applyFill="1" applyBorder="1"/>
    <xf numFmtId="0" fontId="1" fillId="2" borderId="0" xfId="0" applyFont="1" applyFill="1" applyBorder="1"/>
    <xf numFmtId="0" fontId="0" fillId="0" borderId="36" xfId="0" applyBorder="1"/>
    <xf numFmtId="0" fontId="0" fillId="0" borderId="2" xfId="0" applyBorder="1"/>
    <xf numFmtId="0" fontId="0" fillId="0" borderId="38" xfId="0" applyBorder="1"/>
    <xf numFmtId="0" fontId="1" fillId="2" borderId="26" xfId="0" applyFont="1" applyFill="1" applyBorder="1"/>
    <xf numFmtId="0" fontId="1" fillId="0" borderId="24" xfId="0" applyFont="1" applyBorder="1"/>
    <xf numFmtId="0" fontId="0" fillId="0" borderId="24" xfId="0" applyBorder="1"/>
    <xf numFmtId="0" fontId="0" fillId="0" borderId="37" xfId="0" applyFill="1" applyBorder="1"/>
    <xf numFmtId="0" fontId="1" fillId="0" borderId="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</cellXfs>
  <cellStyles count="2">
    <cellStyle name="Lien hypertexte" xfId="1" builtinId="8"/>
    <cellStyle name="Normal" xfId="0" builtinId="0"/>
  </cellStyles>
  <dxfs count="51"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SEM-IUPTOUR/2018-2019/MCC/MCC-MASTER%20TOURISME%20M1-M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estre 1"/>
      <sheetName val="Semestre 2"/>
      <sheetName val="Semestre 3 HM"/>
      <sheetName val="Semestre 4 HM"/>
      <sheetName val="Semestre 3 CTT"/>
      <sheetName val="Semestre 4 CTT"/>
      <sheetName val="List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  <row r="17">
          <cell r="A17" t="str">
            <v>Mention</v>
          </cell>
          <cell r="B17" t="str">
            <v>Codage
Diplôme</v>
          </cell>
        </row>
        <row r="18">
          <cell r="A18" t="str">
            <v>STAPS: Activité  physique adaptée et santé</v>
          </cell>
          <cell r="B18" t="str">
            <v>PMAPA18</v>
          </cell>
        </row>
        <row r="19">
          <cell r="A19" t="str">
            <v>STAPS: Entrainement et optimisation de la performance  sportive</v>
          </cell>
          <cell r="B19" t="str">
            <v>PMEOS18</v>
          </cell>
        </row>
        <row r="20">
          <cell r="A20" t="str">
            <v>Sciences du vivant</v>
          </cell>
          <cell r="B20" t="str">
            <v>SMVIE18</v>
          </cell>
        </row>
        <row r="21">
          <cell r="A21" t="str">
            <v>Ingénierie de la santé</v>
          </cell>
          <cell r="B21" t="str">
            <v>MMISA18</v>
          </cell>
        </row>
        <row r="22">
          <cell r="A22" t="str">
            <v>Ingénierie de la santé</v>
          </cell>
          <cell r="B22" t="str">
            <v>SMISA18</v>
          </cell>
        </row>
        <row r="23">
          <cell r="A23" t="str">
            <v>Economie</v>
          </cell>
          <cell r="B23" t="str">
            <v>IMECO18</v>
          </cell>
        </row>
        <row r="24">
          <cell r="A24" t="str">
            <v>Innovation, entreprise et société</v>
          </cell>
          <cell r="B24" t="str">
            <v>IMIES18</v>
          </cell>
        </row>
        <row r="25">
          <cell r="A25" t="str">
            <v>Monnaie, banque, finance, assurance</v>
          </cell>
          <cell r="B25" t="str">
            <v>IMMBF18</v>
          </cell>
        </row>
        <row r="26">
          <cell r="A26" t="str">
            <v>Gestion des ressources humaines</v>
          </cell>
          <cell r="B26" t="str">
            <v>IMGRH18</v>
          </cell>
        </row>
        <row r="27">
          <cell r="A27" t="str">
            <v>Economie des organisations</v>
          </cell>
          <cell r="B27" t="str">
            <v>IMEOR18</v>
          </cell>
        </row>
        <row r="28">
          <cell r="A28" t="str">
            <v>Management et commerce international</v>
          </cell>
          <cell r="B28" t="str">
            <v>IMMCI18</v>
          </cell>
        </row>
        <row r="29">
          <cell r="A29" t="str">
            <v>Management et commerce international</v>
          </cell>
          <cell r="B29" t="str">
            <v>GMMCI18</v>
          </cell>
        </row>
        <row r="30">
          <cell r="A30" t="str">
            <v>Gestion de patrimoine</v>
          </cell>
          <cell r="B30" t="str">
            <v>GMGDP18</v>
          </cell>
        </row>
        <row r="31">
          <cell r="A31" t="str">
            <v>Comptabilité - contrôle - audit</v>
          </cell>
          <cell r="B31" t="str">
            <v>GMCCA18</v>
          </cell>
        </row>
        <row r="32">
          <cell r="A32" t="str">
            <v>Contrôle de gestion et audit organisationnel</v>
          </cell>
          <cell r="B32" t="str">
            <v>GMGAO18</v>
          </cell>
        </row>
        <row r="33">
          <cell r="A33" t="str">
            <v>Marketing, vente</v>
          </cell>
          <cell r="B33" t="str">
            <v>GMMKT18</v>
          </cell>
        </row>
        <row r="34">
          <cell r="A34" t="str">
            <v>Management</v>
          </cell>
          <cell r="B34" t="str">
            <v>GMMGT18</v>
          </cell>
        </row>
        <row r="35">
          <cell r="A35" t="str">
            <v>Tourisme</v>
          </cell>
          <cell r="B35" t="str">
            <v>IMTOU18</v>
          </cell>
        </row>
        <row r="36">
          <cell r="A36" t="str">
            <v>Management et administration des entreprises</v>
          </cell>
          <cell r="B36" t="str">
            <v>GMMAE18</v>
          </cell>
        </row>
        <row r="37">
          <cell r="A37" t="str">
            <v>Administration et liquidation d'entreprises en difficulté</v>
          </cell>
          <cell r="B37" t="str">
            <v>DMLED18</v>
          </cell>
        </row>
        <row r="38">
          <cell r="A38" t="str">
            <v>Droit public</v>
          </cell>
          <cell r="B38" t="str">
            <v>DMPUB18</v>
          </cell>
        </row>
        <row r="39">
          <cell r="A39" t="str">
            <v>Droit privé</v>
          </cell>
          <cell r="B39" t="str">
            <v>DMDPR18</v>
          </cell>
        </row>
        <row r="40">
          <cell r="A40" t="str">
            <v>Droit notarial</v>
          </cell>
          <cell r="B40" t="str">
            <v>DMNOT18</v>
          </cell>
        </row>
        <row r="41">
          <cell r="A41" t="str">
            <v>Droit des affaires</v>
          </cell>
          <cell r="B41" t="str">
            <v>DMAFF18</v>
          </cell>
        </row>
        <row r="42">
          <cell r="A42" t="str">
            <v xml:space="preserve">Science politique           </v>
          </cell>
          <cell r="B42" t="str">
            <v>DMSPO18</v>
          </cell>
        </row>
        <row r="43">
          <cell r="A43" t="str">
            <v>Droit international et européen</v>
          </cell>
          <cell r="B43" t="str">
            <v>XMDIE18</v>
          </cell>
        </row>
        <row r="44">
          <cell r="A44" t="str">
            <v>Métiers de l'enseignement de l'éducation et de la formation (MEEF), 1er degré</v>
          </cell>
          <cell r="B44" t="str">
            <v>VMM1D18</v>
          </cell>
        </row>
        <row r="45">
          <cell r="A45" t="str">
            <v>Métiers de l'enseignement de l'éducation et de la formation (MEEF), pratiques  et ingénierie de la formation</v>
          </cell>
          <cell r="B45" t="str">
            <v>VMPIF18</v>
          </cell>
        </row>
        <row r="46">
          <cell r="A46" t="str">
            <v>Métiers de l'enseignement de l'éducation et de la formation (MEEF), encadrement éducatif</v>
          </cell>
          <cell r="B46" t="str">
            <v>VMMEE18</v>
          </cell>
        </row>
        <row r="47">
          <cell r="A47" t="str">
            <v>Métiers de l'enseignement de l'éducation et de la formation (MEEF), 2e degré</v>
          </cell>
          <cell r="B47" t="str">
            <v>VMM2D18</v>
          </cell>
        </row>
        <row r="48">
          <cell r="A48" t="str">
            <v>Français Langue Etrangère (FLE)</v>
          </cell>
          <cell r="B48" t="str">
            <v>HMFLE18</v>
          </cell>
        </row>
        <row r="49">
          <cell r="A49" t="str">
            <v>Arts</v>
          </cell>
          <cell r="B49" t="str">
            <v>HMARS18</v>
          </cell>
        </row>
        <row r="50">
          <cell r="A50" t="str">
            <v>Humanités et industries créatives</v>
          </cell>
          <cell r="B50" t="str">
            <v>HMUIC18</v>
          </cell>
        </row>
        <row r="51">
          <cell r="A51" t="str">
            <v>Information, communication</v>
          </cell>
          <cell r="B51" t="str">
            <v>HMICO18</v>
          </cell>
        </row>
        <row r="52">
          <cell r="A52" t="str">
            <v>Langues étrangères appliquées (LEA)</v>
          </cell>
          <cell r="B52" t="str">
            <v>HMEAP18</v>
          </cell>
        </row>
        <row r="53">
          <cell r="A53" t="str">
            <v>Langues, littératures et civilisations étrangères et régionales (LLCER)</v>
          </cell>
          <cell r="B53" t="str">
            <v>HMCER18</v>
          </cell>
        </row>
        <row r="54">
          <cell r="A54" t="str">
            <v>Lettres</v>
          </cell>
          <cell r="B54" t="str">
            <v>HMLET18</v>
          </cell>
        </row>
        <row r="55">
          <cell r="A55" t="str">
            <v>Civilisations, cultures et sociétés</v>
          </cell>
          <cell r="B55" t="str">
            <v>HMVCS18</v>
          </cell>
        </row>
        <row r="56">
          <cell r="A56" t="str">
            <v>Psychologie</v>
          </cell>
          <cell r="B56" t="str">
            <v>HMPSY18</v>
          </cell>
        </row>
        <row r="57">
          <cell r="A57" t="str">
            <v>Sciences sociales</v>
          </cell>
          <cell r="B57" t="str">
            <v>HMSCS18</v>
          </cell>
        </row>
        <row r="58">
          <cell r="A58" t="str">
            <v>Sciences cognitives</v>
          </cell>
          <cell r="B58" t="str">
            <v>---</v>
          </cell>
        </row>
        <row r="59">
          <cell r="A59" t="str">
            <v>Informatique</v>
          </cell>
          <cell r="B59" t="str">
            <v>EMFOR18</v>
          </cell>
        </row>
        <row r="60">
          <cell r="A60" t="str">
            <v>Informatique</v>
          </cell>
          <cell r="B60" t="str">
            <v>SMFOR18</v>
          </cell>
        </row>
        <row r="61">
          <cell r="A61" t="str">
            <v>Électronique,  énergie électrique, automatique</v>
          </cell>
          <cell r="B61" t="str">
            <v>SMELE18</v>
          </cell>
        </row>
        <row r="62">
          <cell r="A62" t="str">
            <v>Méthodes informatiques appliquées à la gestion des entreprises</v>
          </cell>
          <cell r="B62" t="str">
            <v>SMAGE18</v>
          </cell>
        </row>
        <row r="63">
          <cell r="A63" t="str">
            <v>Mathématiques et applications</v>
          </cell>
          <cell r="B63" t="str">
            <v>SMMAT18</v>
          </cell>
        </row>
        <row r="64">
          <cell r="A64" t="str">
            <v>Sciences et génie des matériaux</v>
          </cell>
          <cell r="B64" t="str">
            <v>SMDES18</v>
          </cell>
        </row>
        <row r="65">
          <cell r="A65" t="str">
            <v>Chimie moléculaire</v>
          </cell>
          <cell r="B65" t="str">
            <v>SMCMO18</v>
          </cell>
        </row>
        <row r="66">
          <cell r="A66" t="str">
            <v>Gestion de l'environnement</v>
          </cell>
          <cell r="B66" t="str">
            <v>SMGEN18</v>
          </cell>
        </row>
        <row r="67">
          <cell r="A67" t="str">
            <v>Gestion de l'environnement</v>
          </cell>
          <cell r="B67" t="str">
            <v>EMGEN18</v>
          </cell>
        </row>
        <row r="68">
          <cell r="A68" t="str">
            <v>Physique fondamentale et applications</v>
          </cell>
          <cell r="B68" t="str">
            <v>SMPHY18</v>
          </cell>
        </row>
        <row r="69">
          <cell r="A69" t="str">
            <v>Sciences de la Terre et des planètes, environnement</v>
          </cell>
          <cell r="B69" t="str">
            <v>SMTEP18</v>
          </cell>
        </row>
        <row r="73">
          <cell r="A73" t="str">
            <v>DROIT</v>
          </cell>
          <cell r="B73" t="str">
            <v>ESPE</v>
          </cell>
          <cell r="C73" t="str">
            <v>IAE</v>
          </cell>
          <cell r="D73" t="str">
            <v>IDPD</v>
          </cell>
          <cell r="E73" t="str">
            <v>ISEM</v>
          </cell>
          <cell r="F73" t="str">
            <v>LASH</v>
          </cell>
          <cell r="G73" t="str">
            <v>MEDECINE</v>
          </cell>
          <cell r="H73" t="str">
            <v xml:space="preserve">POLYTECH SOPHIA </v>
          </cell>
          <cell r="I73" t="str">
            <v>SCIENCES</v>
          </cell>
          <cell r="J73" t="str">
            <v>STAPS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tabSelected="1" topLeftCell="A4" workbookViewId="0">
      <selection activeCell="A22" sqref="A22:I22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89" customWidth="1"/>
  </cols>
  <sheetData>
    <row r="1" spans="1:10" ht="23.25" x14ac:dyDescent="0.35">
      <c r="A1" s="128" t="s">
        <v>116</v>
      </c>
      <c r="B1" s="129"/>
      <c r="C1" s="130"/>
      <c r="D1" s="130"/>
      <c r="E1" s="130"/>
      <c r="F1" s="130"/>
      <c r="G1" s="130"/>
      <c r="H1" s="130"/>
      <c r="I1" s="131"/>
      <c r="J1" s="75"/>
    </row>
    <row r="2" spans="1:10" s="79" customFormat="1" ht="24.95" customHeight="1" x14ac:dyDescent="0.5">
      <c r="A2" s="76" t="s">
        <v>117</v>
      </c>
      <c r="B2" s="77" t="s">
        <v>118</v>
      </c>
      <c r="C2" s="132"/>
      <c r="D2" s="132"/>
      <c r="E2" s="132"/>
      <c r="F2" s="132"/>
      <c r="G2" s="132"/>
      <c r="H2" s="132"/>
      <c r="I2" s="132"/>
      <c r="J2" s="78"/>
    </row>
    <row r="3" spans="1:10" s="82" customFormat="1" ht="24.95" customHeight="1" x14ac:dyDescent="0.5">
      <c r="A3" s="80" t="s">
        <v>119</v>
      </c>
      <c r="B3" s="133" t="s">
        <v>120</v>
      </c>
      <c r="C3" s="134"/>
      <c r="D3" s="134"/>
      <c r="E3" s="134"/>
      <c r="F3" s="134"/>
      <c r="G3" s="134"/>
      <c r="H3" s="134"/>
      <c r="I3" s="135"/>
      <c r="J3" s="81"/>
    </row>
    <row r="4" spans="1:10" s="82" customFormat="1" ht="24.95" customHeight="1" x14ac:dyDescent="0.5">
      <c r="A4" s="80" t="s">
        <v>121</v>
      </c>
      <c r="B4" s="83" t="str">
        <f>IF(AND(B2="IAE",B3="Management et commerce international"),"GMMCI18",IFERROR(VLOOKUP(B3,tab_code_dip,2,FALSE),"-"))</f>
        <v>IMTOU18</v>
      </c>
      <c r="C4" s="84"/>
      <c r="D4" s="84"/>
      <c r="E4" s="84"/>
      <c r="F4" s="84"/>
      <c r="G4" s="84"/>
      <c r="H4" s="84"/>
      <c r="I4" s="84"/>
      <c r="J4" s="81"/>
    </row>
    <row r="5" spans="1:10" s="82" customFormat="1" ht="24.95" customHeight="1" x14ac:dyDescent="0.5">
      <c r="A5" s="76" t="s">
        <v>122</v>
      </c>
      <c r="B5" s="85" t="s">
        <v>123</v>
      </c>
      <c r="C5" s="86" t="s">
        <v>124</v>
      </c>
      <c r="D5" s="87"/>
      <c r="E5" s="87"/>
      <c r="F5" s="87"/>
      <c r="G5" s="87"/>
      <c r="H5" s="87"/>
      <c r="I5" s="87"/>
      <c r="J5" s="81"/>
    </row>
    <row r="6" spans="1:10" s="82" customFormat="1" ht="24.95" customHeight="1" x14ac:dyDescent="0.5">
      <c r="A6" s="76" t="s">
        <v>125</v>
      </c>
      <c r="B6" s="88" t="s">
        <v>123</v>
      </c>
      <c r="C6" s="86" t="s">
        <v>126</v>
      </c>
      <c r="D6" s="87"/>
      <c r="E6" s="87"/>
      <c r="F6" s="87"/>
      <c r="G6" s="87"/>
      <c r="H6" s="87"/>
      <c r="I6" s="87"/>
      <c r="J6" s="81"/>
    </row>
    <row r="7" spans="1:10" ht="20.100000000000001" customHeight="1" x14ac:dyDescent="0.25">
      <c r="A7" s="136" t="s">
        <v>127</v>
      </c>
      <c r="B7" s="137"/>
      <c r="C7" s="137"/>
      <c r="D7" s="137"/>
      <c r="E7" s="137"/>
      <c r="F7" s="137"/>
      <c r="G7" s="137"/>
      <c r="H7" s="137"/>
      <c r="I7" s="138"/>
    </row>
    <row r="8" spans="1:10" x14ac:dyDescent="0.25">
      <c r="A8" s="90" t="s">
        <v>128</v>
      </c>
      <c r="B8" s="91"/>
      <c r="C8" s="91"/>
      <c r="D8" s="91"/>
      <c r="E8" s="91"/>
      <c r="F8" s="91"/>
      <c r="G8" s="91"/>
      <c r="H8" s="91"/>
      <c r="I8" s="91"/>
    </row>
    <row r="9" spans="1:10" s="93" customFormat="1" x14ac:dyDescent="0.25">
      <c r="A9" s="139" t="s">
        <v>129</v>
      </c>
      <c r="B9" s="140"/>
      <c r="C9" s="140"/>
      <c r="D9" s="140"/>
      <c r="E9" s="140"/>
      <c r="F9" s="140"/>
      <c r="G9" s="140"/>
      <c r="H9" s="140"/>
      <c r="I9" s="141"/>
      <c r="J9" s="92"/>
    </row>
    <row r="10" spans="1:10" s="95" customFormat="1" x14ac:dyDescent="0.25">
      <c r="A10" s="122" t="s">
        <v>130</v>
      </c>
      <c r="B10" s="123"/>
      <c r="C10" s="123"/>
      <c r="D10" s="123"/>
      <c r="E10" s="123"/>
      <c r="F10" s="123"/>
      <c r="G10" s="123"/>
      <c r="H10" s="123"/>
      <c r="I10" s="124"/>
      <c r="J10" s="94"/>
    </row>
    <row r="11" spans="1:10" s="93" customFormat="1" x14ac:dyDescent="0.25">
      <c r="A11" s="104"/>
      <c r="B11" s="105"/>
      <c r="C11" s="105"/>
      <c r="D11" s="105"/>
      <c r="E11" s="105"/>
      <c r="F11" s="105"/>
      <c r="G11" s="105"/>
      <c r="H11" s="105"/>
      <c r="I11" s="106"/>
      <c r="J11" s="92"/>
    </row>
    <row r="12" spans="1:10" s="93" customFormat="1" x14ac:dyDescent="0.25">
      <c r="A12" s="119" t="s">
        <v>131</v>
      </c>
      <c r="B12" s="120"/>
      <c r="C12" s="120"/>
      <c r="D12" s="120"/>
      <c r="E12" s="120"/>
      <c r="F12" s="120"/>
      <c r="G12" s="120"/>
      <c r="H12" s="120"/>
      <c r="I12" s="121"/>
      <c r="J12" s="92"/>
    </row>
    <row r="13" spans="1:10" s="95" customFormat="1" x14ac:dyDescent="0.25">
      <c r="A13" s="122" t="s">
        <v>132</v>
      </c>
      <c r="B13" s="123"/>
      <c r="C13" s="123"/>
      <c r="D13" s="123"/>
      <c r="E13" s="123"/>
      <c r="F13" s="123"/>
      <c r="G13" s="123"/>
      <c r="H13" s="123"/>
      <c r="I13" s="124"/>
      <c r="J13" s="94"/>
    </row>
    <row r="14" spans="1:10" s="93" customFormat="1" x14ac:dyDescent="0.25">
      <c r="A14" s="104" t="s">
        <v>133</v>
      </c>
      <c r="B14" s="105"/>
      <c r="C14" s="105"/>
      <c r="D14" s="105"/>
      <c r="E14" s="105"/>
      <c r="F14" s="105"/>
      <c r="G14" s="105"/>
      <c r="H14" s="105"/>
      <c r="I14" s="106"/>
      <c r="J14" s="92"/>
    </row>
    <row r="15" spans="1:10" s="97" customFormat="1" x14ac:dyDescent="0.25">
      <c r="A15" s="119" t="s">
        <v>134</v>
      </c>
      <c r="B15" s="120"/>
      <c r="C15" s="120"/>
      <c r="D15" s="120"/>
      <c r="E15" s="120"/>
      <c r="F15" s="120"/>
      <c r="G15" s="120"/>
      <c r="H15" s="120"/>
      <c r="I15" s="121"/>
      <c r="J15" s="96"/>
    </row>
    <row r="16" spans="1:10" s="99" customFormat="1" x14ac:dyDescent="0.25">
      <c r="A16" s="122" t="s">
        <v>135</v>
      </c>
      <c r="B16" s="123"/>
      <c r="C16" s="123"/>
      <c r="D16" s="123"/>
      <c r="E16" s="123"/>
      <c r="F16" s="123"/>
      <c r="G16" s="123"/>
      <c r="H16" s="123"/>
      <c r="I16" s="124"/>
      <c r="J16" s="98"/>
    </row>
    <row r="17" spans="1:10" s="93" customFormat="1" x14ac:dyDescent="0.25">
      <c r="A17" s="104"/>
      <c r="B17" s="105"/>
      <c r="C17" s="105"/>
      <c r="D17" s="105"/>
      <c r="E17" s="105"/>
      <c r="F17" s="105"/>
      <c r="G17" s="105"/>
      <c r="H17" s="105"/>
      <c r="I17" s="106"/>
      <c r="J17" s="92"/>
    </row>
    <row r="18" spans="1:10" s="97" customFormat="1" x14ac:dyDescent="0.25">
      <c r="A18" s="119" t="s">
        <v>136</v>
      </c>
      <c r="B18" s="120"/>
      <c r="C18" s="120"/>
      <c r="D18" s="120"/>
      <c r="E18" s="120"/>
      <c r="F18" s="120"/>
      <c r="G18" s="120"/>
      <c r="H18" s="120"/>
      <c r="I18" s="121"/>
      <c r="J18" s="96"/>
    </row>
    <row r="19" spans="1:10" s="99" customFormat="1" x14ac:dyDescent="0.25">
      <c r="A19" s="122" t="s">
        <v>137</v>
      </c>
      <c r="B19" s="123"/>
      <c r="C19" s="123"/>
      <c r="D19" s="123"/>
      <c r="E19" s="123"/>
      <c r="F19" s="123"/>
      <c r="G19" s="123"/>
      <c r="H19" s="123"/>
      <c r="I19" s="124"/>
      <c r="J19" s="98"/>
    </row>
    <row r="20" spans="1:10" s="93" customFormat="1" x14ac:dyDescent="0.25">
      <c r="A20" s="104"/>
      <c r="B20" s="105"/>
      <c r="C20" s="105"/>
      <c r="D20" s="105"/>
      <c r="E20" s="105"/>
      <c r="F20" s="105"/>
      <c r="G20" s="105"/>
      <c r="H20" s="105"/>
      <c r="I20" s="106"/>
      <c r="J20" s="92"/>
    </row>
    <row r="21" spans="1:10" ht="20.100000000000001" customHeight="1" x14ac:dyDescent="0.25">
      <c r="A21" s="107" t="s">
        <v>138</v>
      </c>
      <c r="B21" s="108"/>
      <c r="C21" s="108"/>
      <c r="D21" s="108"/>
      <c r="E21" s="108"/>
      <c r="F21" s="108"/>
      <c r="G21" s="108"/>
      <c r="H21" s="108"/>
      <c r="I21" s="109"/>
    </row>
    <row r="22" spans="1:10" s="82" customFormat="1" ht="69" customHeight="1" x14ac:dyDescent="0.25">
      <c r="A22" s="125" t="s">
        <v>139</v>
      </c>
      <c r="B22" s="126"/>
      <c r="C22" s="126"/>
      <c r="D22" s="126"/>
      <c r="E22" s="126"/>
      <c r="F22" s="126"/>
      <c r="G22" s="126"/>
      <c r="H22" s="126"/>
      <c r="I22" s="127"/>
      <c r="J22" s="100"/>
    </row>
    <row r="23" spans="1:10" x14ac:dyDescent="0.25">
      <c r="A23" s="104"/>
      <c r="B23" s="105"/>
      <c r="C23" s="105"/>
      <c r="D23" s="105"/>
      <c r="E23" s="105"/>
      <c r="F23" s="105"/>
      <c r="G23" s="105"/>
      <c r="H23" s="105"/>
      <c r="I23" s="106"/>
    </row>
    <row r="24" spans="1:10" ht="20.100000000000001" customHeight="1" x14ac:dyDescent="0.25">
      <c r="A24" s="107" t="s">
        <v>140</v>
      </c>
      <c r="B24" s="108"/>
      <c r="C24" s="108"/>
      <c r="D24" s="108"/>
      <c r="E24" s="108"/>
      <c r="F24" s="108"/>
      <c r="G24" s="108"/>
      <c r="H24" s="108"/>
      <c r="I24" s="109"/>
    </row>
    <row r="25" spans="1:10" ht="20.100000000000001" customHeight="1" x14ac:dyDescent="0.25">
      <c r="A25" s="110" t="s">
        <v>141</v>
      </c>
      <c r="B25" s="111"/>
      <c r="C25" s="111"/>
      <c r="D25" s="111"/>
      <c r="E25" s="111"/>
      <c r="F25" s="111"/>
      <c r="G25" s="111"/>
      <c r="H25" s="111"/>
      <c r="I25" s="112"/>
    </row>
    <row r="26" spans="1:10" ht="15" customHeight="1" x14ac:dyDescent="0.25">
      <c r="A26" s="113" t="s">
        <v>142</v>
      </c>
      <c r="B26" s="114"/>
      <c r="C26" s="114"/>
      <c r="D26" s="114"/>
      <c r="E26" s="114"/>
      <c r="F26" s="114"/>
      <c r="G26" s="114"/>
      <c r="H26" s="114"/>
      <c r="I26" s="115"/>
    </row>
    <row r="27" spans="1:10" ht="20.100000000000001" customHeight="1" x14ac:dyDescent="0.25">
      <c r="A27" s="107" t="s">
        <v>143</v>
      </c>
      <c r="B27" s="108"/>
      <c r="C27" s="108"/>
      <c r="D27" s="108"/>
      <c r="E27" s="108"/>
      <c r="F27" s="108"/>
      <c r="G27" s="108"/>
      <c r="H27" s="108"/>
      <c r="I27" s="109"/>
    </row>
    <row r="28" spans="1:10" ht="26.25" customHeight="1" x14ac:dyDescent="0.25">
      <c r="A28" s="116" t="s">
        <v>144</v>
      </c>
      <c r="B28" s="117"/>
      <c r="C28" s="117"/>
      <c r="D28" s="117"/>
      <c r="E28" s="117"/>
      <c r="F28" s="117"/>
      <c r="G28" s="117"/>
      <c r="H28" s="117"/>
      <c r="I28" s="118"/>
    </row>
    <row r="29" spans="1:10" x14ac:dyDescent="0.25">
      <c r="A29" s="101" t="s">
        <v>145</v>
      </c>
      <c r="B29" s="102"/>
      <c r="C29" s="102"/>
      <c r="D29" s="102"/>
      <c r="E29" s="102"/>
      <c r="F29" s="102"/>
      <c r="G29" s="102"/>
      <c r="H29" s="102"/>
      <c r="I29" s="103"/>
    </row>
  </sheetData>
  <sheetProtection algorithmName="SHA-512" hashValue="JbkG5F1dkXFxG4wcfLdJvPEEy7SxcZhvsYfxOB/cbAZSBAzObxBI6Uf8Lrzv6AgsjlJJ42ayOlWWKzevnQRlIg==" saltValue="OZlPiD7qKekQdxWBcVvfmQ==" spinCount="100000" sheet="1" objects="1" scenarios="1" formatCells="0" formatColumns="0" formatRows="0"/>
  <mergeCells count="25">
    <mergeCell ref="A10:I10"/>
    <mergeCell ref="A1:I1"/>
    <mergeCell ref="C2:I2"/>
    <mergeCell ref="B3:I3"/>
    <mergeCell ref="A7:I7"/>
    <mergeCell ref="A9:I9"/>
    <mergeCell ref="A22:I22"/>
    <mergeCell ref="A11:I11"/>
    <mergeCell ref="A12:I12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9:I29"/>
    <mergeCell ref="A23:I23"/>
    <mergeCell ref="A24:I24"/>
    <mergeCell ref="A25:I25"/>
    <mergeCell ref="A26:I26"/>
    <mergeCell ref="A27:I27"/>
    <mergeCell ref="A28:I28"/>
  </mergeCells>
  <dataValidations count="3">
    <dataValidation type="list" allowBlank="1" showInputMessage="1" showErrorMessage="1" sqref="B3:I3">
      <formula1>INDIRECT($B$2)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86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workbookViewId="0">
      <selection activeCell="G4" sqref="G4:H4"/>
    </sheetView>
  </sheetViews>
  <sheetFormatPr baseColWidth="10" defaultRowHeight="15" x14ac:dyDescent="0.25"/>
  <cols>
    <col min="1" max="1" width="27.140625" style="20" customWidth="1"/>
    <col min="2" max="2" width="48.28515625" style="15" customWidth="1"/>
    <col min="3" max="3" width="10.42578125" style="15" customWidth="1"/>
    <col min="4" max="5" width="7.42578125" customWidth="1"/>
    <col min="6" max="8" width="9" customWidth="1"/>
    <col min="9" max="9" width="20.140625" customWidth="1"/>
    <col min="10" max="10" width="9.85546875" customWidth="1"/>
    <col min="11" max="12" width="8.28515625" customWidth="1"/>
  </cols>
  <sheetData>
    <row r="1" spans="1:12" ht="21" customHeight="1" x14ac:dyDescent="0.4">
      <c r="A1" s="1" t="s">
        <v>0</v>
      </c>
      <c r="B1" s="16"/>
      <c r="C1" s="16"/>
      <c r="D1" s="1"/>
      <c r="E1" s="1"/>
      <c r="F1" s="1"/>
      <c r="G1" s="1"/>
      <c r="H1" s="1"/>
    </row>
    <row r="2" spans="1:12" ht="16.5" customHeight="1" x14ac:dyDescent="0.3">
      <c r="A2" s="2" t="s">
        <v>1</v>
      </c>
      <c r="B2" s="17" t="s">
        <v>55</v>
      </c>
      <c r="C2" s="17"/>
      <c r="D2" s="3"/>
      <c r="E2" s="2"/>
      <c r="F2" s="2"/>
      <c r="G2" s="2"/>
      <c r="H2" s="2"/>
    </row>
    <row r="3" spans="1:12" ht="30.75" x14ac:dyDescent="0.3">
      <c r="A3" s="2"/>
      <c r="B3" s="17"/>
      <c r="C3" s="17"/>
      <c r="D3" s="3"/>
      <c r="E3" s="2"/>
      <c r="F3" s="2"/>
      <c r="G3" s="2"/>
      <c r="H3" s="2"/>
      <c r="J3" s="71" t="s">
        <v>48</v>
      </c>
      <c r="K3" s="145" t="s">
        <v>49</v>
      </c>
      <c r="L3" s="145"/>
    </row>
    <row r="4" spans="1:12" ht="90.75" thickBot="1" x14ac:dyDescent="0.3">
      <c r="A4" s="19" t="s">
        <v>42</v>
      </c>
      <c r="B4" s="12" t="s">
        <v>2</v>
      </c>
      <c r="C4" s="74" t="s">
        <v>57</v>
      </c>
      <c r="D4" s="12" t="s">
        <v>3</v>
      </c>
      <c r="E4" s="12" t="s">
        <v>4</v>
      </c>
      <c r="F4" s="12" t="s">
        <v>5</v>
      </c>
      <c r="G4" s="237" t="s">
        <v>246</v>
      </c>
      <c r="H4" s="238" t="s">
        <v>249</v>
      </c>
      <c r="I4" s="22" t="s">
        <v>41</v>
      </c>
      <c r="J4" s="72" t="s">
        <v>111</v>
      </c>
      <c r="K4" s="22" t="s">
        <v>50</v>
      </c>
      <c r="L4" s="22" t="s">
        <v>51</v>
      </c>
    </row>
    <row r="5" spans="1:12" ht="26.25" customHeight="1" thickTop="1" x14ac:dyDescent="0.25">
      <c r="A5" s="23" t="s">
        <v>43</v>
      </c>
      <c r="B5" s="24"/>
      <c r="C5" s="57" t="s">
        <v>58</v>
      </c>
      <c r="D5" s="25"/>
      <c r="E5" s="25"/>
      <c r="F5" s="25"/>
      <c r="G5" s="230" t="s">
        <v>247</v>
      </c>
      <c r="H5" s="5" t="s">
        <v>247</v>
      </c>
      <c r="I5" s="25"/>
      <c r="J5" s="25"/>
      <c r="K5" s="25"/>
      <c r="L5" s="26"/>
    </row>
    <row r="6" spans="1:12" x14ac:dyDescent="0.25">
      <c r="A6" s="27" t="s">
        <v>107</v>
      </c>
      <c r="B6" s="9" t="s">
        <v>6</v>
      </c>
      <c r="C6" s="53" t="s">
        <v>59</v>
      </c>
      <c r="D6" s="4">
        <v>4</v>
      </c>
      <c r="E6" s="4"/>
      <c r="F6" s="4">
        <v>20</v>
      </c>
      <c r="G6" s="4" t="s">
        <v>248</v>
      </c>
      <c r="H6" s="4" t="s">
        <v>247</v>
      </c>
      <c r="I6" s="10" t="s">
        <v>39</v>
      </c>
      <c r="J6" s="13">
        <v>2</v>
      </c>
      <c r="K6" s="14"/>
      <c r="L6" s="28"/>
    </row>
    <row r="7" spans="1:12" x14ac:dyDescent="0.25">
      <c r="A7" s="27"/>
      <c r="B7" s="9" t="s">
        <v>114</v>
      </c>
      <c r="C7" s="54"/>
      <c r="D7" s="4">
        <v>2</v>
      </c>
      <c r="E7" s="4">
        <v>18</v>
      </c>
      <c r="F7" s="4"/>
      <c r="G7" s="4" t="s">
        <v>248</v>
      </c>
      <c r="H7" s="4" t="s">
        <v>247</v>
      </c>
      <c r="I7" s="10" t="s">
        <v>40</v>
      </c>
      <c r="J7" s="14"/>
      <c r="K7" s="11" t="s">
        <v>52</v>
      </c>
      <c r="L7" s="29" t="s">
        <v>53</v>
      </c>
    </row>
    <row r="8" spans="1:12" x14ac:dyDescent="0.25">
      <c r="A8" s="27"/>
      <c r="B8" s="9" t="s">
        <v>7</v>
      </c>
      <c r="C8" s="53" t="s">
        <v>60</v>
      </c>
      <c r="D8" s="4">
        <v>3</v>
      </c>
      <c r="E8" s="4">
        <v>18</v>
      </c>
      <c r="F8" s="4"/>
      <c r="G8" s="6" t="s">
        <v>248</v>
      </c>
      <c r="H8" s="6" t="s">
        <v>247</v>
      </c>
      <c r="I8" s="10" t="s">
        <v>40</v>
      </c>
      <c r="J8" s="14"/>
      <c r="K8" s="11" t="s">
        <v>52</v>
      </c>
      <c r="L8" s="29" t="s">
        <v>53</v>
      </c>
    </row>
    <row r="9" spans="1:12" ht="15.75" thickBot="1" x14ac:dyDescent="0.3">
      <c r="A9" s="30"/>
      <c r="B9" s="31"/>
      <c r="C9" s="58"/>
      <c r="D9" s="33">
        <f>SUM(D6:D8)</f>
        <v>9</v>
      </c>
      <c r="E9" s="33">
        <f>SUM(E6:E8)</f>
        <v>36</v>
      </c>
      <c r="F9" s="33">
        <f>SUM(F6:F8)</f>
        <v>20</v>
      </c>
      <c r="G9" s="34"/>
      <c r="H9" s="34"/>
      <c r="I9" s="34"/>
      <c r="J9" s="34"/>
      <c r="K9" s="34"/>
      <c r="L9" s="35"/>
    </row>
    <row r="10" spans="1:12" ht="29.25" customHeight="1" thickTop="1" x14ac:dyDescent="0.25">
      <c r="A10" s="23" t="s">
        <v>44</v>
      </c>
      <c r="B10" s="24"/>
      <c r="C10" s="57" t="s">
        <v>61</v>
      </c>
      <c r="D10" s="36"/>
      <c r="E10" s="36"/>
      <c r="F10" s="36"/>
      <c r="G10" s="5" t="s">
        <v>247</v>
      </c>
      <c r="H10" s="5" t="s">
        <v>247</v>
      </c>
      <c r="I10" s="25"/>
      <c r="J10" s="25"/>
      <c r="K10" s="25"/>
      <c r="L10" s="26"/>
    </row>
    <row r="11" spans="1:12" ht="30" x14ac:dyDescent="0.25">
      <c r="A11" s="27" t="s">
        <v>107</v>
      </c>
      <c r="B11" s="9" t="s">
        <v>8</v>
      </c>
      <c r="C11" s="53" t="s">
        <v>62</v>
      </c>
      <c r="D11" s="6">
        <v>2</v>
      </c>
      <c r="E11" s="6"/>
      <c r="F11" s="6">
        <v>35</v>
      </c>
      <c r="G11" s="5" t="s">
        <v>248</v>
      </c>
      <c r="H11" s="5" t="s">
        <v>247</v>
      </c>
      <c r="I11" s="10" t="s">
        <v>40</v>
      </c>
      <c r="J11" s="14"/>
      <c r="K11" s="11" t="s">
        <v>52</v>
      </c>
      <c r="L11" s="29" t="s">
        <v>53</v>
      </c>
    </row>
    <row r="12" spans="1:12" x14ac:dyDescent="0.25">
      <c r="A12" s="27"/>
      <c r="B12" s="37" t="s">
        <v>9</v>
      </c>
      <c r="C12" s="55" t="s">
        <v>63</v>
      </c>
      <c r="D12" s="6">
        <v>2</v>
      </c>
      <c r="E12" s="6"/>
      <c r="F12" s="6">
        <v>20</v>
      </c>
      <c r="G12" s="5" t="s">
        <v>248</v>
      </c>
      <c r="H12" s="5" t="s">
        <v>247</v>
      </c>
      <c r="I12" s="10" t="s">
        <v>39</v>
      </c>
      <c r="J12" s="4">
        <v>2</v>
      </c>
      <c r="K12" s="14"/>
      <c r="L12" s="28"/>
    </row>
    <row r="13" spans="1:12" x14ac:dyDescent="0.25">
      <c r="A13" s="27"/>
      <c r="B13" s="9" t="s">
        <v>10</v>
      </c>
      <c r="C13" s="53" t="s">
        <v>64</v>
      </c>
      <c r="D13" s="4">
        <v>3</v>
      </c>
      <c r="E13" s="4"/>
      <c r="F13" s="4" t="s">
        <v>113</v>
      </c>
      <c r="G13" s="5" t="s">
        <v>248</v>
      </c>
      <c r="H13" s="5" t="s">
        <v>247</v>
      </c>
      <c r="I13" s="10" t="s">
        <v>40</v>
      </c>
      <c r="J13" s="14"/>
      <c r="K13" s="11" t="s">
        <v>52</v>
      </c>
      <c r="L13" s="29" t="s">
        <v>54</v>
      </c>
    </row>
    <row r="14" spans="1:12" ht="15.75" thickBot="1" x14ac:dyDescent="0.3">
      <c r="A14" s="30"/>
      <c r="B14" s="38"/>
      <c r="C14" s="58"/>
      <c r="D14" s="33">
        <f>SUM(D11:D13)</f>
        <v>7</v>
      </c>
      <c r="E14" s="33">
        <f>SUM(E11:E13)</f>
        <v>0</v>
      </c>
      <c r="F14" s="33">
        <f>SUM(F11:F13)</f>
        <v>55</v>
      </c>
      <c r="G14" s="34"/>
      <c r="H14" s="34"/>
      <c r="I14" s="34"/>
      <c r="J14" s="34"/>
      <c r="K14" s="34"/>
      <c r="L14" s="35"/>
    </row>
    <row r="15" spans="1:12" ht="15.75" thickTop="1" x14ac:dyDescent="0.25">
      <c r="A15" s="23" t="s">
        <v>45</v>
      </c>
      <c r="B15" s="24"/>
      <c r="C15" s="57" t="s">
        <v>65</v>
      </c>
      <c r="D15" s="25"/>
      <c r="E15" s="25"/>
      <c r="F15" s="25"/>
      <c r="G15" s="5" t="s">
        <v>247</v>
      </c>
      <c r="H15" s="5" t="s">
        <v>247</v>
      </c>
      <c r="I15" s="25"/>
      <c r="J15" s="25"/>
      <c r="K15" s="25"/>
      <c r="L15" s="26"/>
    </row>
    <row r="16" spans="1:12" x14ac:dyDescent="0.25">
      <c r="A16" s="27" t="s">
        <v>107</v>
      </c>
      <c r="B16" s="9" t="s">
        <v>11</v>
      </c>
      <c r="C16" s="53" t="s">
        <v>66</v>
      </c>
      <c r="D16" s="4">
        <v>3</v>
      </c>
      <c r="E16" s="4">
        <v>25</v>
      </c>
      <c r="F16" s="4"/>
      <c r="G16" s="4" t="s">
        <v>248</v>
      </c>
      <c r="H16" s="4" t="s">
        <v>247</v>
      </c>
      <c r="I16" s="10" t="s">
        <v>40</v>
      </c>
      <c r="J16" s="14"/>
      <c r="K16" s="11" t="s">
        <v>52</v>
      </c>
      <c r="L16" s="29" t="s">
        <v>53</v>
      </c>
    </row>
    <row r="17" spans="1:12" x14ac:dyDescent="0.25">
      <c r="A17" s="27"/>
      <c r="B17" s="9" t="s">
        <v>12</v>
      </c>
      <c r="C17" s="11" t="s">
        <v>67</v>
      </c>
      <c r="D17" s="4">
        <v>3</v>
      </c>
      <c r="E17" s="4">
        <v>20</v>
      </c>
      <c r="F17" s="4"/>
      <c r="G17" s="4" t="s">
        <v>248</v>
      </c>
      <c r="H17" s="4" t="s">
        <v>247</v>
      </c>
      <c r="I17" s="11" t="s">
        <v>40</v>
      </c>
      <c r="J17" s="14"/>
      <c r="K17" s="11" t="s">
        <v>52</v>
      </c>
      <c r="L17" s="29" t="s">
        <v>53</v>
      </c>
    </row>
    <row r="18" spans="1:12" x14ac:dyDescent="0.25">
      <c r="A18" s="27"/>
      <c r="B18" s="18" t="s">
        <v>13</v>
      </c>
      <c r="C18" s="11" t="s">
        <v>68</v>
      </c>
      <c r="D18" s="4">
        <v>1</v>
      </c>
      <c r="E18" s="4"/>
      <c r="F18" s="4">
        <v>15</v>
      </c>
      <c r="G18" s="4" t="s">
        <v>248</v>
      </c>
      <c r="H18" s="4" t="s">
        <v>247</v>
      </c>
      <c r="I18" s="11" t="s">
        <v>39</v>
      </c>
      <c r="J18" s="4">
        <v>2</v>
      </c>
      <c r="K18" s="14"/>
      <c r="L18" s="28"/>
    </row>
    <row r="19" spans="1:12" ht="15.75" thickBot="1" x14ac:dyDescent="0.3">
      <c r="A19" s="30"/>
      <c r="B19" s="38"/>
      <c r="C19" s="60"/>
      <c r="D19" s="33">
        <f>SUM(D16:D18)</f>
        <v>7</v>
      </c>
      <c r="E19" s="33">
        <f>SUM(E16:E18)</f>
        <v>45</v>
      </c>
      <c r="F19" s="33">
        <f>SUM(F16:F18)</f>
        <v>15</v>
      </c>
      <c r="G19" s="34"/>
      <c r="H19" s="34"/>
      <c r="I19" s="34"/>
      <c r="J19" s="34"/>
      <c r="K19" s="34"/>
      <c r="L19" s="35"/>
    </row>
    <row r="20" spans="1:12" ht="15.75" thickTop="1" x14ac:dyDescent="0.25">
      <c r="A20" s="23" t="s">
        <v>46</v>
      </c>
      <c r="B20" s="24"/>
      <c r="C20" s="59" t="s">
        <v>69</v>
      </c>
      <c r="D20" s="25"/>
      <c r="E20" s="25"/>
      <c r="F20" s="25"/>
      <c r="G20" s="5" t="s">
        <v>247</v>
      </c>
      <c r="H20" s="5" t="s">
        <v>247</v>
      </c>
      <c r="I20" s="25"/>
      <c r="J20" s="25"/>
      <c r="K20" s="25"/>
      <c r="L20" s="26"/>
    </row>
    <row r="21" spans="1:12" x14ac:dyDescent="0.25">
      <c r="A21" s="27" t="s">
        <v>108</v>
      </c>
      <c r="B21" s="9" t="s">
        <v>14</v>
      </c>
      <c r="C21" s="53" t="s">
        <v>70</v>
      </c>
      <c r="D21" s="4">
        <v>2</v>
      </c>
      <c r="E21" s="4"/>
      <c r="F21" s="4">
        <v>25</v>
      </c>
      <c r="G21" s="4" t="s">
        <v>248</v>
      </c>
      <c r="H21" s="4" t="s">
        <v>247</v>
      </c>
      <c r="I21" s="11" t="s">
        <v>39</v>
      </c>
      <c r="J21" s="4">
        <v>2</v>
      </c>
      <c r="K21" s="14"/>
      <c r="L21" s="28"/>
    </row>
    <row r="22" spans="1:12" ht="45" x14ac:dyDescent="0.25">
      <c r="A22" s="27"/>
      <c r="B22" s="9" t="s">
        <v>78</v>
      </c>
      <c r="C22" s="61" t="s">
        <v>77</v>
      </c>
      <c r="D22" s="142">
        <v>1</v>
      </c>
      <c r="E22" s="143"/>
      <c r="F22" s="142">
        <v>18</v>
      </c>
      <c r="G22" s="4" t="s">
        <v>248</v>
      </c>
      <c r="H22" s="4" t="s">
        <v>247</v>
      </c>
      <c r="I22" s="144" t="s">
        <v>39</v>
      </c>
      <c r="J22" s="146">
        <v>2</v>
      </c>
      <c r="K22" s="147"/>
      <c r="L22" s="148"/>
    </row>
    <row r="23" spans="1:12" ht="17.25" customHeight="1" x14ac:dyDescent="0.25">
      <c r="A23" s="27"/>
      <c r="B23" s="9" t="s">
        <v>38</v>
      </c>
      <c r="C23" s="53" t="s">
        <v>76</v>
      </c>
      <c r="D23" s="142"/>
      <c r="E23" s="143"/>
      <c r="F23" s="142"/>
      <c r="G23" s="4" t="s">
        <v>248</v>
      </c>
      <c r="H23" s="4" t="s">
        <v>247</v>
      </c>
      <c r="I23" s="144"/>
      <c r="J23" s="146"/>
      <c r="K23" s="147"/>
      <c r="L23" s="148"/>
    </row>
    <row r="24" spans="1:12" x14ac:dyDescent="0.25">
      <c r="A24" s="27"/>
      <c r="B24" s="9" t="s">
        <v>15</v>
      </c>
      <c r="C24" s="53" t="s">
        <v>71</v>
      </c>
      <c r="D24" s="4">
        <v>1</v>
      </c>
      <c r="E24" s="4"/>
      <c r="F24" s="4">
        <v>18</v>
      </c>
      <c r="G24" s="4" t="s">
        <v>248</v>
      </c>
      <c r="H24" s="4" t="s">
        <v>247</v>
      </c>
      <c r="I24" s="11" t="s">
        <v>39</v>
      </c>
      <c r="J24" s="4">
        <v>2</v>
      </c>
      <c r="K24" s="14"/>
      <c r="L24" s="28"/>
    </row>
    <row r="25" spans="1:12" ht="15.75" thickBot="1" x14ac:dyDescent="0.3">
      <c r="A25" s="30"/>
      <c r="B25" s="38"/>
      <c r="C25" s="58"/>
      <c r="D25" s="33">
        <f>SUM(D21:D24)</f>
        <v>4</v>
      </c>
      <c r="E25" s="33">
        <f>SUM(E21:E24)</f>
        <v>0</v>
      </c>
      <c r="F25" s="33">
        <f>SUM(F21:F24)</f>
        <v>61</v>
      </c>
      <c r="G25" s="45"/>
      <c r="H25" s="232"/>
      <c r="I25" s="34"/>
      <c r="J25" s="34"/>
      <c r="K25" s="34"/>
      <c r="L25" s="35"/>
    </row>
    <row r="26" spans="1:12" ht="26.25" customHeight="1" thickTop="1" x14ac:dyDescent="0.25">
      <c r="A26" s="23" t="s">
        <v>47</v>
      </c>
      <c r="B26" s="24"/>
      <c r="C26" s="57" t="s">
        <v>72</v>
      </c>
      <c r="D26" s="25"/>
      <c r="E26" s="25"/>
      <c r="F26" s="25"/>
      <c r="G26" s="5" t="s">
        <v>247</v>
      </c>
      <c r="H26" s="5" t="s">
        <v>247</v>
      </c>
      <c r="I26" s="25"/>
      <c r="J26" s="25"/>
      <c r="K26" s="25"/>
      <c r="L26" s="26"/>
    </row>
    <row r="27" spans="1:12" x14ac:dyDescent="0.25">
      <c r="A27" s="27" t="s">
        <v>109</v>
      </c>
      <c r="B27" s="9" t="s">
        <v>16</v>
      </c>
      <c r="C27" s="53" t="s">
        <v>73</v>
      </c>
      <c r="D27" s="4">
        <v>2</v>
      </c>
      <c r="E27" s="4"/>
      <c r="F27" s="4">
        <v>15</v>
      </c>
      <c r="G27" s="4" t="s">
        <v>248</v>
      </c>
      <c r="H27" s="4" t="s">
        <v>247</v>
      </c>
      <c r="I27" s="11" t="s">
        <v>39</v>
      </c>
      <c r="J27" s="4">
        <v>2</v>
      </c>
      <c r="K27" s="14"/>
      <c r="L27" s="28"/>
    </row>
    <row r="28" spans="1:12" x14ac:dyDescent="0.25">
      <c r="A28" s="43"/>
      <c r="B28" s="9" t="s">
        <v>17</v>
      </c>
      <c r="C28" s="53" t="s">
        <v>74</v>
      </c>
      <c r="D28" s="4">
        <v>2</v>
      </c>
      <c r="E28" s="4"/>
      <c r="F28" s="4">
        <v>15</v>
      </c>
      <c r="G28" s="4" t="s">
        <v>248</v>
      </c>
      <c r="H28" s="4" t="s">
        <v>247</v>
      </c>
      <c r="I28" s="11" t="s">
        <v>39</v>
      </c>
      <c r="J28" s="4">
        <v>2</v>
      </c>
      <c r="K28" s="14"/>
      <c r="L28" s="28"/>
    </row>
    <row r="29" spans="1:12" x14ac:dyDescent="0.25">
      <c r="A29" s="43"/>
      <c r="B29" s="9" t="s">
        <v>18</v>
      </c>
      <c r="C29" s="53" t="s">
        <v>75</v>
      </c>
      <c r="D29" s="4">
        <v>2</v>
      </c>
      <c r="E29" s="4">
        <v>15</v>
      </c>
      <c r="F29" s="4"/>
      <c r="G29" s="4" t="s">
        <v>248</v>
      </c>
      <c r="H29" s="4" t="s">
        <v>247</v>
      </c>
      <c r="I29" s="11" t="s">
        <v>40</v>
      </c>
      <c r="J29" s="14"/>
      <c r="K29" s="11" t="s">
        <v>52</v>
      </c>
      <c r="L29" s="29" t="s">
        <v>53</v>
      </c>
    </row>
    <row r="30" spans="1:12" ht="15.75" thickBot="1" x14ac:dyDescent="0.3">
      <c r="A30" s="44"/>
      <c r="B30" s="38"/>
      <c r="C30" s="38"/>
      <c r="D30" s="33">
        <f>SUM(D27:D29)</f>
        <v>6</v>
      </c>
      <c r="E30" s="33">
        <f>SUM(E27:E29)</f>
        <v>15</v>
      </c>
      <c r="F30" s="33">
        <f>SUM(F27:F29)</f>
        <v>30</v>
      </c>
      <c r="G30" s="228"/>
      <c r="H30" s="228"/>
      <c r="I30" s="45"/>
      <c r="J30" s="32"/>
      <c r="K30" s="32"/>
      <c r="L30" s="46"/>
    </row>
    <row r="31" spans="1:12" ht="15.75" thickTop="1" x14ac:dyDescent="0.25">
      <c r="A31" s="39" t="s">
        <v>19</v>
      </c>
      <c r="B31" s="40"/>
      <c r="C31" s="40"/>
      <c r="D31" s="42">
        <f>D9+D14+D19+D25+D30</f>
        <v>33</v>
      </c>
      <c r="E31" s="42">
        <f>E9+E14+E19+E25+E30</f>
        <v>96</v>
      </c>
      <c r="F31" s="42">
        <f>F9+F14+F19+F25+F30</f>
        <v>181</v>
      </c>
      <c r="G31" s="229"/>
      <c r="H31" s="229"/>
    </row>
  </sheetData>
  <autoFilter ref="A4:J31"/>
  <mergeCells count="7">
    <mergeCell ref="D22:D23"/>
    <mergeCell ref="E22:E23"/>
    <mergeCell ref="F22:F23"/>
    <mergeCell ref="I22:I23"/>
    <mergeCell ref="K3:L3"/>
    <mergeCell ref="J22:J23"/>
    <mergeCell ref="K22:L23"/>
  </mergeCells>
  <conditionalFormatting sqref="J6">
    <cfRule type="expression" dxfId="50" priority="2">
      <formula>$J6="CT (Contrôle terminal)"</formula>
    </cfRule>
  </conditionalFormatting>
  <conditionalFormatting sqref="K11:L11 K13:L13 K16:L17 K29:L29 K7:L8">
    <cfRule type="expression" dxfId="49" priority="1">
      <formula>$J7="CCI (CC Intégral)"</formula>
    </cfRule>
  </conditionalFormatting>
  <dataValidations count="2">
    <dataValidation type="list" allowBlank="1" showInputMessage="1" showErrorMessage="1" sqref="I21:I22 I11:I13 I16:I18 I27:I29 I24 I6:I8">
      <formula1>Type_contrôle</formula1>
    </dataValidation>
    <dataValidation type="list" allowBlank="1" showInputMessage="1" showErrorMessage="1" sqref="K7:K8 K11 K13 K16:K17 K29">
      <formula1>Nature_contrôle</formula1>
    </dataValidation>
  </dataValidations>
  <pageMargins left="0.23622047244094491" right="0.23622047244094491" top="0.35433070866141736" bottom="0.35433070866141736" header="0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workbookViewId="0">
      <selection activeCell="G4" sqref="G4:H4"/>
    </sheetView>
  </sheetViews>
  <sheetFormatPr baseColWidth="10" defaultRowHeight="15" x14ac:dyDescent="0.25"/>
  <cols>
    <col min="1" max="1" width="35.5703125" customWidth="1"/>
    <col min="2" max="2" width="48.28515625" customWidth="1"/>
    <col min="3" max="3" width="10.42578125" customWidth="1"/>
    <col min="4" max="8" width="7.42578125" customWidth="1"/>
    <col min="9" max="9" width="20.140625" customWidth="1"/>
    <col min="10" max="10" width="9.85546875" customWidth="1"/>
    <col min="11" max="12" width="8.28515625" customWidth="1"/>
  </cols>
  <sheetData>
    <row r="1" spans="1:12" ht="22.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2" ht="18.75" x14ac:dyDescent="0.3">
      <c r="A2" s="2" t="s">
        <v>1</v>
      </c>
      <c r="B2" s="2" t="s">
        <v>56</v>
      </c>
      <c r="C2" s="2"/>
      <c r="D2" s="3"/>
      <c r="E2" s="2"/>
      <c r="F2" s="2"/>
      <c r="G2" s="2"/>
      <c r="H2" s="2"/>
      <c r="I2" s="2"/>
    </row>
    <row r="3" spans="1:12" ht="29.25" customHeight="1" x14ac:dyDescent="0.3">
      <c r="A3" s="2"/>
      <c r="B3" s="17"/>
      <c r="C3" s="17"/>
      <c r="D3" s="3"/>
      <c r="E3" s="2"/>
      <c r="F3" s="2"/>
      <c r="G3" s="2"/>
      <c r="H3" s="2"/>
      <c r="J3" s="71" t="s">
        <v>48</v>
      </c>
      <c r="K3" s="145" t="s">
        <v>49</v>
      </c>
      <c r="L3" s="145"/>
    </row>
    <row r="4" spans="1:12" ht="92.25" customHeight="1" thickBot="1" x14ac:dyDescent="0.3">
      <c r="A4" s="19" t="s">
        <v>42</v>
      </c>
      <c r="B4" s="12" t="s">
        <v>2</v>
      </c>
      <c r="C4" s="12" t="s">
        <v>57</v>
      </c>
      <c r="D4" s="12" t="s">
        <v>3</v>
      </c>
      <c r="E4" s="12" t="s">
        <v>4</v>
      </c>
      <c r="F4" s="12" t="s">
        <v>5</v>
      </c>
      <c r="G4" s="237" t="s">
        <v>246</v>
      </c>
      <c r="H4" s="238" t="s">
        <v>249</v>
      </c>
      <c r="I4" s="22" t="s">
        <v>41</v>
      </c>
      <c r="J4" s="73" t="s">
        <v>111</v>
      </c>
      <c r="K4" s="22" t="s">
        <v>50</v>
      </c>
      <c r="L4" s="22" t="s">
        <v>51</v>
      </c>
    </row>
    <row r="5" spans="1:12" ht="27.75" customHeight="1" thickTop="1" x14ac:dyDescent="0.25">
      <c r="A5" s="67" t="s">
        <v>43</v>
      </c>
      <c r="B5" s="48"/>
      <c r="C5" s="62" t="s">
        <v>79</v>
      </c>
      <c r="D5" s="48"/>
      <c r="E5" s="48"/>
      <c r="F5" s="48"/>
      <c r="G5" s="230" t="s">
        <v>247</v>
      </c>
      <c r="H5" s="5" t="s">
        <v>247</v>
      </c>
      <c r="I5" s="49"/>
      <c r="J5" s="50"/>
      <c r="K5" s="49"/>
      <c r="L5" s="51"/>
    </row>
    <row r="6" spans="1:12" x14ac:dyDescent="0.25">
      <c r="A6" s="27" t="s">
        <v>107</v>
      </c>
      <c r="B6" s="4" t="s">
        <v>20</v>
      </c>
      <c r="C6" s="53" t="s">
        <v>80</v>
      </c>
      <c r="D6" s="4">
        <v>4</v>
      </c>
      <c r="E6" s="4">
        <v>20</v>
      </c>
      <c r="F6" s="4"/>
      <c r="G6" s="4" t="s">
        <v>248</v>
      </c>
      <c r="H6" s="4" t="s">
        <v>247</v>
      </c>
      <c r="I6" s="10" t="s">
        <v>39</v>
      </c>
      <c r="J6" s="13">
        <v>2</v>
      </c>
      <c r="K6" s="14"/>
      <c r="L6" s="28"/>
    </row>
    <row r="7" spans="1:12" x14ac:dyDescent="0.25">
      <c r="A7" s="27"/>
      <c r="B7" s="4" t="s">
        <v>22</v>
      </c>
      <c r="C7" s="53" t="s">
        <v>81</v>
      </c>
      <c r="D7" s="4">
        <v>4</v>
      </c>
      <c r="E7" s="4">
        <v>25</v>
      </c>
      <c r="F7" s="4"/>
      <c r="G7" s="4" t="s">
        <v>248</v>
      </c>
      <c r="H7" s="4" t="s">
        <v>247</v>
      </c>
      <c r="I7" s="10" t="s">
        <v>40</v>
      </c>
      <c r="J7" s="13"/>
      <c r="K7" s="11" t="s">
        <v>52</v>
      </c>
      <c r="L7" s="11" t="s">
        <v>53</v>
      </c>
    </row>
    <row r="8" spans="1:12" x14ac:dyDescent="0.25">
      <c r="A8" s="27"/>
      <c r="B8" s="6" t="s">
        <v>24</v>
      </c>
      <c r="C8" s="53" t="s">
        <v>82</v>
      </c>
      <c r="D8" s="6">
        <v>1</v>
      </c>
      <c r="E8" s="6"/>
      <c r="F8" s="6">
        <v>20</v>
      </c>
      <c r="G8" s="6" t="s">
        <v>248</v>
      </c>
      <c r="H8" s="6" t="s">
        <v>247</v>
      </c>
      <c r="I8" s="10" t="s">
        <v>39</v>
      </c>
      <c r="J8" s="13">
        <v>2</v>
      </c>
      <c r="K8" s="14"/>
      <c r="L8" s="28"/>
    </row>
    <row r="9" spans="1:12" ht="15.75" thickBot="1" x14ac:dyDescent="0.3">
      <c r="A9" s="30"/>
      <c r="B9" s="34"/>
      <c r="C9" s="34"/>
      <c r="D9" s="33">
        <f>SUM(D6:D8)</f>
        <v>9</v>
      </c>
      <c r="E9" s="33">
        <f>SUM(E6:E8)</f>
        <v>45</v>
      </c>
      <c r="F9" s="33">
        <f>SUM(F6:F8)</f>
        <v>20</v>
      </c>
      <c r="G9" s="34"/>
      <c r="H9" s="34"/>
      <c r="I9" s="34"/>
      <c r="J9" s="34"/>
      <c r="K9" s="34"/>
      <c r="L9" s="35"/>
    </row>
    <row r="10" spans="1:12" ht="15.75" thickTop="1" x14ac:dyDescent="0.25">
      <c r="A10" s="23" t="s">
        <v>104</v>
      </c>
      <c r="B10" s="25"/>
      <c r="C10" s="62" t="s">
        <v>83</v>
      </c>
      <c r="D10" s="36"/>
      <c r="E10" s="36"/>
      <c r="F10" s="36"/>
      <c r="G10" s="5" t="s">
        <v>247</v>
      </c>
      <c r="H10" s="5" t="s">
        <v>247</v>
      </c>
      <c r="I10" s="25"/>
      <c r="J10" s="25"/>
      <c r="K10" s="25"/>
      <c r="L10" s="26"/>
    </row>
    <row r="11" spans="1:12" x14ac:dyDescent="0.25">
      <c r="A11" s="27" t="s">
        <v>107</v>
      </c>
      <c r="B11" s="4" t="s">
        <v>115</v>
      </c>
      <c r="C11" s="53"/>
      <c r="D11" s="6">
        <v>2</v>
      </c>
      <c r="E11" s="6">
        <v>20</v>
      </c>
      <c r="F11" s="6"/>
      <c r="G11" s="5" t="s">
        <v>248</v>
      </c>
      <c r="H11" s="5" t="s">
        <v>247</v>
      </c>
      <c r="I11" s="10" t="s">
        <v>40</v>
      </c>
      <c r="J11" s="13"/>
      <c r="K11" s="11" t="s">
        <v>52</v>
      </c>
      <c r="L11" s="11" t="s">
        <v>53</v>
      </c>
    </row>
    <row r="12" spans="1:12" x14ac:dyDescent="0.25">
      <c r="A12" s="27"/>
      <c r="B12" s="4" t="s">
        <v>29</v>
      </c>
      <c r="C12" s="55" t="s">
        <v>84</v>
      </c>
      <c r="D12" s="6">
        <v>2</v>
      </c>
      <c r="E12" s="6"/>
      <c r="F12" s="6">
        <v>18</v>
      </c>
      <c r="G12" s="5" t="s">
        <v>248</v>
      </c>
      <c r="H12" s="5" t="s">
        <v>247</v>
      </c>
      <c r="I12" s="10" t="s">
        <v>39</v>
      </c>
      <c r="J12" s="4">
        <v>2</v>
      </c>
      <c r="K12" s="14"/>
      <c r="L12" s="28"/>
    </row>
    <row r="13" spans="1:12" x14ac:dyDescent="0.25">
      <c r="A13" s="27"/>
      <c r="B13" s="4" t="s">
        <v>31</v>
      </c>
      <c r="C13" s="53" t="s">
        <v>85</v>
      </c>
      <c r="D13" s="6">
        <v>2</v>
      </c>
      <c r="E13" s="6"/>
      <c r="F13" s="6">
        <v>20</v>
      </c>
      <c r="G13" s="5" t="s">
        <v>248</v>
      </c>
      <c r="H13" s="5" t="s">
        <v>247</v>
      </c>
      <c r="I13" s="10" t="s">
        <v>39</v>
      </c>
      <c r="J13" s="4">
        <v>2</v>
      </c>
      <c r="K13" s="14"/>
      <c r="L13" s="28"/>
    </row>
    <row r="14" spans="1:12" ht="15.75" thickBot="1" x14ac:dyDescent="0.3">
      <c r="A14" s="30"/>
      <c r="B14" s="34"/>
      <c r="C14" s="34"/>
      <c r="D14" s="33">
        <f>SUM(D11:D13)</f>
        <v>6</v>
      </c>
      <c r="E14" s="33">
        <f>SUM(E11:E13)</f>
        <v>20</v>
      </c>
      <c r="F14" s="33">
        <f>SUM(F11:F13)</f>
        <v>38</v>
      </c>
      <c r="G14" s="34"/>
      <c r="H14" s="34"/>
      <c r="I14" s="34"/>
      <c r="J14" s="34"/>
      <c r="K14" s="34"/>
      <c r="L14" s="35"/>
    </row>
    <row r="15" spans="1:12" ht="15.75" thickTop="1" x14ac:dyDescent="0.25">
      <c r="A15" s="23" t="s">
        <v>46</v>
      </c>
      <c r="B15" s="25"/>
      <c r="C15" s="63" t="s">
        <v>95</v>
      </c>
      <c r="D15" s="36"/>
      <c r="E15" s="36"/>
      <c r="F15" s="36"/>
      <c r="G15" s="5" t="s">
        <v>247</v>
      </c>
      <c r="H15" s="5" t="s">
        <v>247</v>
      </c>
      <c r="I15" s="25"/>
      <c r="J15" s="25"/>
      <c r="K15" s="25"/>
      <c r="L15" s="26"/>
    </row>
    <row r="16" spans="1:12" x14ac:dyDescent="0.25">
      <c r="A16" s="27" t="s">
        <v>108</v>
      </c>
      <c r="B16" s="4" t="s">
        <v>14</v>
      </c>
      <c r="C16" s="53" t="s">
        <v>96</v>
      </c>
      <c r="D16" s="4">
        <v>2</v>
      </c>
      <c r="E16" s="4"/>
      <c r="F16" s="4">
        <v>25</v>
      </c>
      <c r="G16" s="4" t="s">
        <v>248</v>
      </c>
      <c r="H16" s="4" t="s">
        <v>247</v>
      </c>
      <c r="I16" s="11" t="s">
        <v>39</v>
      </c>
      <c r="J16" s="66">
        <v>2</v>
      </c>
      <c r="K16" s="14"/>
      <c r="L16" s="28"/>
    </row>
    <row r="17" spans="1:12" ht="45" x14ac:dyDescent="0.25">
      <c r="A17" s="27"/>
      <c r="B17" s="9" t="s">
        <v>78</v>
      </c>
      <c r="C17" s="9" t="s">
        <v>97</v>
      </c>
      <c r="D17" s="149">
        <v>1</v>
      </c>
      <c r="E17" s="151"/>
      <c r="F17" s="149">
        <v>18</v>
      </c>
      <c r="G17" s="4" t="s">
        <v>248</v>
      </c>
      <c r="H17" s="4" t="s">
        <v>247</v>
      </c>
      <c r="I17" s="153" t="s">
        <v>39</v>
      </c>
      <c r="J17" s="155">
        <v>2</v>
      </c>
      <c r="K17" s="14"/>
      <c r="L17" s="28"/>
    </row>
    <row r="18" spans="1:12" x14ac:dyDescent="0.25">
      <c r="A18" s="27"/>
      <c r="B18" s="4" t="s">
        <v>38</v>
      </c>
      <c r="C18" s="4" t="s">
        <v>98</v>
      </c>
      <c r="D18" s="150"/>
      <c r="E18" s="152"/>
      <c r="F18" s="150"/>
      <c r="G18" s="4" t="s">
        <v>248</v>
      </c>
      <c r="H18" s="4" t="s">
        <v>247</v>
      </c>
      <c r="I18" s="154"/>
      <c r="J18" s="156"/>
      <c r="K18" s="14"/>
      <c r="L18" s="28"/>
    </row>
    <row r="19" spans="1:12" x14ac:dyDescent="0.25">
      <c r="A19" s="27"/>
      <c r="B19" s="4" t="s">
        <v>15</v>
      </c>
      <c r="C19" s="53" t="s">
        <v>99</v>
      </c>
      <c r="D19" s="4">
        <v>1</v>
      </c>
      <c r="E19" s="4"/>
      <c r="F19" s="4">
        <v>18</v>
      </c>
      <c r="G19" s="231" t="s">
        <v>248</v>
      </c>
      <c r="H19" s="231" t="s">
        <v>247</v>
      </c>
      <c r="I19" s="11" t="s">
        <v>39</v>
      </c>
      <c r="J19" s="66">
        <v>2</v>
      </c>
      <c r="K19" s="14"/>
      <c r="L19" s="28"/>
    </row>
    <row r="20" spans="1:12" ht="15.75" thickBot="1" x14ac:dyDescent="0.3">
      <c r="A20" s="30"/>
      <c r="B20" s="34"/>
      <c r="C20" s="34"/>
      <c r="D20" s="33">
        <f>SUM(D16:D19)</f>
        <v>4</v>
      </c>
      <c r="E20" s="33">
        <f>SUM(E16:E19)</f>
        <v>0</v>
      </c>
      <c r="F20" s="33">
        <f>SUM(F16:F19)</f>
        <v>61</v>
      </c>
      <c r="G20" s="34"/>
      <c r="H20" s="34"/>
      <c r="I20" s="34"/>
      <c r="J20" s="34"/>
      <c r="K20" s="34"/>
      <c r="L20" s="35"/>
    </row>
    <row r="21" spans="1:12" ht="15.75" thickTop="1" x14ac:dyDescent="0.25">
      <c r="A21" s="23" t="s">
        <v>110</v>
      </c>
      <c r="B21" s="25"/>
      <c r="C21" s="25"/>
      <c r="D21" s="25"/>
      <c r="E21" s="25"/>
      <c r="F21" s="25"/>
      <c r="G21" s="5" t="s">
        <v>247</v>
      </c>
      <c r="H21" s="5" t="s">
        <v>247</v>
      </c>
      <c r="I21" s="25"/>
      <c r="J21" s="25"/>
      <c r="K21" s="25"/>
      <c r="L21" s="26"/>
    </row>
    <row r="22" spans="1:12" x14ac:dyDescent="0.25">
      <c r="A22" s="27" t="s">
        <v>109</v>
      </c>
      <c r="B22" s="4" t="s">
        <v>33</v>
      </c>
      <c r="C22" s="11" t="s">
        <v>100</v>
      </c>
      <c r="D22" s="4">
        <v>6</v>
      </c>
      <c r="E22" s="4"/>
      <c r="F22" s="4">
        <v>10</v>
      </c>
      <c r="G22" s="4" t="s">
        <v>248</v>
      </c>
      <c r="H22" s="4" t="s">
        <v>247</v>
      </c>
      <c r="I22" s="11" t="s">
        <v>105</v>
      </c>
      <c r="J22" s="4"/>
      <c r="K22" s="4"/>
      <c r="L22" s="52"/>
    </row>
    <row r="23" spans="1:12" x14ac:dyDescent="0.25">
      <c r="A23" s="27"/>
      <c r="B23" s="4" t="s">
        <v>34</v>
      </c>
      <c r="C23" s="53" t="s">
        <v>101</v>
      </c>
      <c r="D23" s="4">
        <v>3</v>
      </c>
      <c r="E23" s="4"/>
      <c r="F23" s="4"/>
      <c r="G23" s="4" t="s">
        <v>248</v>
      </c>
      <c r="H23" s="4" t="s">
        <v>247</v>
      </c>
      <c r="I23" s="11" t="s">
        <v>106</v>
      </c>
      <c r="J23" s="4"/>
      <c r="K23" s="4"/>
      <c r="L23" s="52"/>
    </row>
    <row r="24" spans="1:12" x14ac:dyDescent="0.25">
      <c r="A24" s="27"/>
      <c r="B24" s="4" t="s">
        <v>35</v>
      </c>
      <c r="C24" s="56" t="s">
        <v>102</v>
      </c>
      <c r="D24" s="4"/>
      <c r="E24" s="4">
        <v>10</v>
      </c>
      <c r="F24" s="4"/>
      <c r="G24" s="4" t="s">
        <v>248</v>
      </c>
      <c r="H24" s="4" t="s">
        <v>248</v>
      </c>
      <c r="I24" s="4"/>
      <c r="J24" s="4"/>
      <c r="K24" s="4"/>
      <c r="L24" s="52"/>
    </row>
    <row r="25" spans="1:12" ht="15.75" thickBot="1" x14ac:dyDescent="0.3">
      <c r="A25" s="30"/>
      <c r="B25" s="34"/>
      <c r="C25" s="58" t="s">
        <v>103</v>
      </c>
      <c r="D25" s="33">
        <f>SUM(D22:D24)</f>
        <v>9</v>
      </c>
      <c r="E25" s="33">
        <f>SUM(E22:E24)</f>
        <v>10</v>
      </c>
      <c r="F25" s="33">
        <f>SUM(F22:F24)</f>
        <v>10</v>
      </c>
      <c r="G25" s="45"/>
      <c r="H25" s="232"/>
      <c r="I25" s="34"/>
      <c r="J25" s="34"/>
      <c r="K25" s="34"/>
      <c r="L25" s="35"/>
    </row>
    <row r="26" spans="1:12" ht="29.25" customHeight="1" thickTop="1" x14ac:dyDescent="0.25">
      <c r="A26" s="68" t="s">
        <v>112</v>
      </c>
      <c r="B26" s="64"/>
      <c r="C26" s="65" t="s">
        <v>86</v>
      </c>
      <c r="D26" s="64"/>
      <c r="E26" s="64"/>
      <c r="F26" s="64"/>
      <c r="G26" s="5" t="s">
        <v>247</v>
      </c>
      <c r="H26" s="5" t="s">
        <v>247</v>
      </c>
      <c r="I26" s="25"/>
      <c r="J26" s="25"/>
      <c r="K26" s="25"/>
      <c r="L26" s="26"/>
    </row>
    <row r="27" spans="1:12" ht="24.75" customHeight="1" x14ac:dyDescent="0.25">
      <c r="A27" s="69" t="s">
        <v>21</v>
      </c>
      <c r="B27" s="4"/>
      <c r="C27" s="53" t="s">
        <v>87</v>
      </c>
      <c r="D27" s="4"/>
      <c r="E27" s="4"/>
      <c r="F27" s="4"/>
      <c r="G27" s="4" t="s">
        <v>247</v>
      </c>
      <c r="H27" s="4" t="s">
        <v>247</v>
      </c>
      <c r="I27" s="4"/>
      <c r="J27" s="4"/>
      <c r="K27" s="4"/>
      <c r="L27" s="52"/>
    </row>
    <row r="28" spans="1:12" x14ac:dyDescent="0.25">
      <c r="A28" s="27"/>
      <c r="B28" s="6" t="s">
        <v>23</v>
      </c>
      <c r="C28" s="56" t="s">
        <v>88</v>
      </c>
      <c r="D28" s="4">
        <v>2</v>
      </c>
      <c r="E28" s="6">
        <v>15</v>
      </c>
      <c r="F28" s="4"/>
      <c r="G28" s="4" t="s">
        <v>248</v>
      </c>
      <c r="H28" s="4" t="s">
        <v>247</v>
      </c>
      <c r="I28" s="11" t="s">
        <v>40</v>
      </c>
      <c r="J28" s="14"/>
      <c r="K28" s="11" t="s">
        <v>52</v>
      </c>
      <c r="L28" s="11" t="s">
        <v>53</v>
      </c>
    </row>
    <row r="29" spans="1:12" x14ac:dyDescent="0.25">
      <c r="A29" s="27"/>
      <c r="B29" s="6" t="s">
        <v>25</v>
      </c>
      <c r="C29" s="53" t="s">
        <v>89</v>
      </c>
      <c r="D29" s="4">
        <v>2</v>
      </c>
      <c r="E29" s="6">
        <v>15</v>
      </c>
      <c r="F29" s="4"/>
      <c r="G29" s="4" t="s">
        <v>248</v>
      </c>
      <c r="H29" s="4" t="s">
        <v>247</v>
      </c>
      <c r="I29" s="11" t="s">
        <v>40</v>
      </c>
      <c r="J29" s="14"/>
      <c r="K29" s="11" t="s">
        <v>52</v>
      </c>
      <c r="L29" s="11" t="s">
        <v>53</v>
      </c>
    </row>
    <row r="30" spans="1:12" x14ac:dyDescent="0.25">
      <c r="A30" s="70"/>
      <c r="B30" s="4" t="s">
        <v>26</v>
      </c>
      <c r="C30" s="11" t="s">
        <v>90</v>
      </c>
      <c r="D30" s="4">
        <v>2</v>
      </c>
      <c r="E30" s="6"/>
      <c r="F30" s="4">
        <v>15</v>
      </c>
      <c r="G30" s="4" t="s">
        <v>248</v>
      </c>
      <c r="H30" s="4" t="s">
        <v>247</v>
      </c>
      <c r="I30" s="11" t="s">
        <v>39</v>
      </c>
      <c r="J30" s="4">
        <v>2</v>
      </c>
      <c r="K30" s="14"/>
      <c r="L30" s="28"/>
    </row>
    <row r="31" spans="1:12" ht="30" x14ac:dyDescent="0.25">
      <c r="A31" s="69" t="s">
        <v>27</v>
      </c>
      <c r="B31" s="4"/>
      <c r="C31" s="11" t="s">
        <v>91</v>
      </c>
      <c r="D31" s="4"/>
      <c r="E31" s="6"/>
      <c r="F31" s="4"/>
      <c r="G31" s="5" t="s">
        <v>247</v>
      </c>
      <c r="H31" s="5" t="s">
        <v>247</v>
      </c>
      <c r="I31" s="11"/>
      <c r="J31" s="4"/>
      <c r="K31" s="4"/>
      <c r="L31" s="52"/>
    </row>
    <row r="32" spans="1:12" ht="30" x14ac:dyDescent="0.25">
      <c r="A32" s="27"/>
      <c r="B32" s="9" t="s">
        <v>28</v>
      </c>
      <c r="C32" s="53" t="s">
        <v>92</v>
      </c>
      <c r="D32" s="4">
        <v>2</v>
      </c>
      <c r="E32" s="6"/>
      <c r="F32" s="4">
        <v>15</v>
      </c>
      <c r="G32" s="4" t="s">
        <v>248</v>
      </c>
      <c r="H32" s="4" t="s">
        <v>247</v>
      </c>
      <c r="I32" s="11" t="s">
        <v>39</v>
      </c>
      <c r="J32" s="4">
        <v>2</v>
      </c>
      <c r="K32" s="14"/>
      <c r="L32" s="28"/>
    </row>
    <row r="33" spans="1:12" x14ac:dyDescent="0.25">
      <c r="A33" s="27"/>
      <c r="B33" s="4" t="s">
        <v>30</v>
      </c>
      <c r="C33" s="53" t="s">
        <v>93</v>
      </c>
      <c r="D33" s="4">
        <v>2</v>
      </c>
      <c r="E33" s="6">
        <v>15</v>
      </c>
      <c r="F33" s="4"/>
      <c r="G33" s="4" t="s">
        <v>248</v>
      </c>
      <c r="H33" s="4" t="s">
        <v>247</v>
      </c>
      <c r="I33" s="11" t="s">
        <v>40</v>
      </c>
      <c r="J33" s="14"/>
      <c r="K33" s="11" t="s">
        <v>52</v>
      </c>
      <c r="L33" s="11" t="s">
        <v>53</v>
      </c>
    </row>
    <row r="34" spans="1:12" x14ac:dyDescent="0.25">
      <c r="A34" s="27"/>
      <c r="B34" s="4" t="s">
        <v>32</v>
      </c>
      <c r="C34" s="53" t="s">
        <v>94</v>
      </c>
      <c r="D34" s="4">
        <v>2</v>
      </c>
      <c r="E34" s="4"/>
      <c r="F34" s="4">
        <v>15</v>
      </c>
      <c r="G34" s="4" t="s">
        <v>248</v>
      </c>
      <c r="H34" s="4" t="s">
        <v>247</v>
      </c>
      <c r="I34" s="11" t="s">
        <v>39</v>
      </c>
      <c r="J34" s="4">
        <v>2</v>
      </c>
      <c r="K34" s="14"/>
      <c r="L34" s="28"/>
    </row>
    <row r="35" spans="1:12" ht="15.75" thickBot="1" x14ac:dyDescent="0.3">
      <c r="A35" s="30"/>
      <c r="B35" s="34"/>
      <c r="C35" s="34"/>
      <c r="D35" s="33">
        <f>SUM(D32:D34)</f>
        <v>6</v>
      </c>
      <c r="E35" s="33">
        <f t="shared" ref="E35:F35" si="0">SUM(E32:E34)</f>
        <v>15</v>
      </c>
      <c r="F35" s="33">
        <f t="shared" si="0"/>
        <v>30</v>
      </c>
      <c r="G35" s="33"/>
      <c r="H35" s="33"/>
      <c r="I35" s="34"/>
      <c r="J35" s="34"/>
      <c r="K35" s="34"/>
      <c r="L35" s="35"/>
    </row>
    <row r="36" spans="1:12" ht="15.75" thickTop="1" x14ac:dyDescent="0.25">
      <c r="A36" s="39" t="s">
        <v>36</v>
      </c>
      <c r="B36" s="41"/>
      <c r="C36" s="41"/>
      <c r="D36" s="42">
        <f>D9+D14+D20+D25+D35</f>
        <v>34</v>
      </c>
      <c r="E36" s="42">
        <f t="shared" ref="E36:F36" si="1">E9+E14+E20+E25+E35</f>
        <v>90</v>
      </c>
      <c r="F36" s="42">
        <f t="shared" si="1"/>
        <v>159</v>
      </c>
      <c r="G36" s="42"/>
      <c r="H36" s="42"/>
      <c r="I36" s="5"/>
      <c r="J36" s="5"/>
      <c r="K36" s="5"/>
      <c r="L36" s="5"/>
    </row>
    <row r="37" spans="1:12" x14ac:dyDescent="0.25">
      <c r="A37" s="21"/>
      <c r="B37" s="7"/>
      <c r="C37" s="7"/>
      <c r="D37" s="7"/>
      <c r="E37" s="7"/>
      <c r="F37" s="7"/>
      <c r="G37" s="7"/>
      <c r="H37" s="7"/>
      <c r="I37" s="4"/>
      <c r="J37" s="4"/>
      <c r="K37" s="4"/>
      <c r="L37" s="4"/>
    </row>
    <row r="38" spans="1:12" x14ac:dyDescent="0.25">
      <c r="A38" s="47" t="s">
        <v>37</v>
      </c>
      <c r="B38" s="7"/>
      <c r="C38" s="7"/>
      <c r="D38" s="8">
        <f>'Semestre 1'!D31+'Semestre 2'!D36</f>
        <v>67</v>
      </c>
      <c r="E38" s="8">
        <f>'Semestre 1'!E31+'Semestre 2'!E36</f>
        <v>186</v>
      </c>
      <c r="F38" s="8">
        <f>'Semestre 1'!F31+'Semestre 2'!F36</f>
        <v>340</v>
      </c>
      <c r="G38" s="8"/>
      <c r="H38" s="8"/>
      <c r="I38" s="4"/>
      <c r="J38" s="4"/>
      <c r="K38" s="4"/>
      <c r="L38" s="4"/>
    </row>
  </sheetData>
  <mergeCells count="6">
    <mergeCell ref="K3:L3"/>
    <mergeCell ref="D17:D18"/>
    <mergeCell ref="E17:E18"/>
    <mergeCell ref="F17:F18"/>
    <mergeCell ref="I17:I18"/>
    <mergeCell ref="J17:J18"/>
  </mergeCells>
  <conditionalFormatting sqref="J6:J8 J19">
    <cfRule type="expression" dxfId="48" priority="8">
      <formula>$I6="CT (Contrôle terminal)"</formula>
    </cfRule>
  </conditionalFormatting>
  <conditionalFormatting sqref="K7:L7">
    <cfRule type="expression" dxfId="47" priority="7">
      <formula>$I7="CCI (CC Intégral)"</formula>
    </cfRule>
  </conditionalFormatting>
  <conditionalFormatting sqref="K11:L11">
    <cfRule type="expression" dxfId="46" priority="6">
      <formula>$I11="CCI (CC Intégral)"</formula>
    </cfRule>
  </conditionalFormatting>
  <conditionalFormatting sqref="J11">
    <cfRule type="expression" dxfId="45" priority="5">
      <formula>$I11="CT (Contrôle terminal)"</formula>
    </cfRule>
  </conditionalFormatting>
  <conditionalFormatting sqref="J16:J17">
    <cfRule type="expression" dxfId="44" priority="4">
      <formula>$I16="CT (Contrôle terminal)"</formula>
    </cfRule>
  </conditionalFormatting>
  <conditionalFormatting sqref="I22:I23">
    <cfRule type="expression" dxfId="43" priority="3">
      <formula>$I22="CCI (CC Intégral)"</formula>
    </cfRule>
  </conditionalFormatting>
  <conditionalFormatting sqref="K28:L29">
    <cfRule type="expression" dxfId="42" priority="2">
      <formula>$I28="CCI (CC Intégral)"</formula>
    </cfRule>
  </conditionalFormatting>
  <conditionalFormatting sqref="K33:L33">
    <cfRule type="expression" dxfId="41" priority="1">
      <formula>$I33="CCI (CC Intégral)"</formula>
    </cfRule>
  </conditionalFormatting>
  <dataValidations count="2">
    <dataValidation type="list" allowBlank="1" showInputMessage="1" showErrorMessage="1" sqref="I6:I8 I11:I13 I16:I17 I19 I28:I34">
      <formula1>Type_contrôle</formula1>
    </dataValidation>
    <dataValidation type="list" allowBlank="1" showInputMessage="1" showErrorMessage="1" sqref="K7 K11 I22:I23 K28:K29 K33">
      <formula1>Nature_contrôle</formula1>
    </dataValidation>
  </dataValidations>
  <printOptions horizontalCentered="1" verticalCentered="1"/>
  <pageMargins left="0.25" right="0.25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workbookViewId="0">
      <selection activeCell="G4" sqref="G4:H29"/>
    </sheetView>
  </sheetViews>
  <sheetFormatPr baseColWidth="10" defaultRowHeight="15" x14ac:dyDescent="0.25"/>
  <cols>
    <col min="1" max="1" width="24.28515625" style="20" customWidth="1"/>
    <col min="2" max="2" width="38.140625" style="15" customWidth="1"/>
    <col min="3" max="3" width="9.85546875" style="15" customWidth="1"/>
    <col min="4" max="8" width="7.5703125" customWidth="1"/>
    <col min="9" max="9" width="20.140625" customWidth="1"/>
    <col min="10" max="10" width="10.42578125" customWidth="1"/>
    <col min="11" max="12" width="8.42578125" customWidth="1"/>
  </cols>
  <sheetData>
    <row r="1" spans="1:12" ht="26.25" x14ac:dyDescent="0.4">
      <c r="A1" s="1" t="s">
        <v>0</v>
      </c>
      <c r="B1" s="16"/>
      <c r="C1" s="16"/>
      <c r="D1" s="1"/>
      <c r="E1" s="1"/>
      <c r="F1" s="1"/>
      <c r="G1" s="1"/>
      <c r="H1" s="1"/>
    </row>
    <row r="2" spans="1:12" ht="18.75" x14ac:dyDescent="0.3">
      <c r="A2" s="2" t="s">
        <v>146</v>
      </c>
      <c r="B2" s="17" t="s">
        <v>147</v>
      </c>
      <c r="C2" s="3" t="s">
        <v>148</v>
      </c>
      <c r="D2" s="3"/>
      <c r="E2" s="2"/>
      <c r="F2" s="2"/>
      <c r="G2" s="2"/>
      <c r="H2" s="2"/>
    </row>
    <row r="3" spans="1:12" ht="34.5" customHeight="1" x14ac:dyDescent="0.3">
      <c r="A3" s="2"/>
      <c r="B3" s="17"/>
      <c r="C3" s="17"/>
      <c r="D3" s="3"/>
      <c r="E3" s="2"/>
      <c r="F3" s="2"/>
      <c r="G3" s="2"/>
      <c r="H3" s="2"/>
      <c r="J3" s="71" t="s">
        <v>48</v>
      </c>
      <c r="K3" s="157" t="s">
        <v>49</v>
      </c>
      <c r="L3" s="157"/>
    </row>
    <row r="4" spans="1:12" ht="96" customHeight="1" thickBot="1" x14ac:dyDescent="0.3">
      <c r="A4" s="158" t="s">
        <v>42</v>
      </c>
      <c r="B4" s="12" t="s">
        <v>2</v>
      </c>
      <c r="C4" s="12" t="s">
        <v>57</v>
      </c>
      <c r="D4" s="12" t="s">
        <v>3</v>
      </c>
      <c r="E4" s="12" t="s">
        <v>4</v>
      </c>
      <c r="F4" s="12" t="s">
        <v>5</v>
      </c>
      <c r="G4" s="237" t="s">
        <v>246</v>
      </c>
      <c r="H4" s="238" t="s">
        <v>249</v>
      </c>
      <c r="I4" s="22" t="s">
        <v>41</v>
      </c>
      <c r="J4" s="159" t="s">
        <v>111</v>
      </c>
      <c r="K4" s="22" t="s">
        <v>50</v>
      </c>
      <c r="L4" s="22" t="s">
        <v>51</v>
      </c>
    </row>
    <row r="5" spans="1:12" ht="46.5" customHeight="1" thickTop="1" x14ac:dyDescent="0.25">
      <c r="A5" s="160" t="s">
        <v>149</v>
      </c>
      <c r="B5" s="161"/>
      <c r="C5" s="162" t="s">
        <v>150</v>
      </c>
      <c r="D5" s="25"/>
      <c r="E5" s="25"/>
      <c r="F5" s="25"/>
      <c r="G5" s="230" t="s">
        <v>247</v>
      </c>
      <c r="H5" s="5" t="s">
        <v>247</v>
      </c>
      <c r="I5" s="25"/>
      <c r="J5" s="25"/>
      <c r="K5" s="25"/>
      <c r="L5" s="26"/>
    </row>
    <row r="6" spans="1:12" x14ac:dyDescent="0.25">
      <c r="A6" s="163" t="s">
        <v>107</v>
      </c>
      <c r="B6" s="164" t="s">
        <v>151</v>
      </c>
      <c r="C6" s="165" t="s">
        <v>152</v>
      </c>
      <c r="D6" s="4">
        <v>3</v>
      </c>
      <c r="E6" s="4">
        <v>18</v>
      </c>
      <c r="F6" s="4"/>
      <c r="G6" s="4" t="s">
        <v>248</v>
      </c>
      <c r="H6" s="4" t="s">
        <v>247</v>
      </c>
      <c r="I6" s="10" t="s">
        <v>40</v>
      </c>
      <c r="J6" s="13"/>
      <c r="K6" s="11" t="s">
        <v>52</v>
      </c>
      <c r="L6" s="29" t="s">
        <v>53</v>
      </c>
    </row>
    <row r="7" spans="1:12" x14ac:dyDescent="0.25">
      <c r="A7" s="163"/>
      <c r="B7" s="164" t="s">
        <v>153</v>
      </c>
      <c r="C7" s="165" t="s">
        <v>154</v>
      </c>
      <c r="D7" s="4">
        <v>4</v>
      </c>
      <c r="E7" s="4">
        <v>20</v>
      </c>
      <c r="F7" s="4"/>
      <c r="G7" s="4" t="s">
        <v>248</v>
      </c>
      <c r="H7" s="4" t="s">
        <v>247</v>
      </c>
      <c r="I7" s="10" t="s">
        <v>40</v>
      </c>
      <c r="J7" s="13"/>
      <c r="K7" s="11" t="s">
        <v>52</v>
      </c>
      <c r="L7" s="29" t="s">
        <v>53</v>
      </c>
    </row>
    <row r="8" spans="1:12" x14ac:dyDescent="0.25">
      <c r="A8" s="163"/>
      <c r="B8" s="164" t="s">
        <v>155</v>
      </c>
      <c r="C8" s="165" t="s">
        <v>156</v>
      </c>
      <c r="D8" s="4">
        <v>2</v>
      </c>
      <c r="E8" s="4"/>
      <c r="F8" s="4">
        <v>18</v>
      </c>
      <c r="G8" s="6" t="s">
        <v>248</v>
      </c>
      <c r="H8" s="6" t="s">
        <v>247</v>
      </c>
      <c r="I8" s="10" t="s">
        <v>39</v>
      </c>
      <c r="J8" s="6">
        <v>2</v>
      </c>
      <c r="K8" s="166"/>
      <c r="L8" s="167"/>
    </row>
    <row r="9" spans="1:12" ht="15.75" thickBot="1" x14ac:dyDescent="0.3">
      <c r="A9" s="168"/>
      <c r="B9" s="169"/>
      <c r="C9" s="170"/>
      <c r="D9" s="171">
        <f t="shared" ref="D9:F9" si="0">SUM(D6:D8)</f>
        <v>9</v>
      </c>
      <c r="E9" s="171">
        <f t="shared" si="0"/>
        <v>38</v>
      </c>
      <c r="F9" s="171">
        <f t="shared" si="0"/>
        <v>18</v>
      </c>
      <c r="G9" s="34"/>
      <c r="H9" s="34"/>
      <c r="I9" s="34"/>
      <c r="J9" s="34"/>
      <c r="K9" s="34"/>
      <c r="L9" s="35"/>
    </row>
    <row r="10" spans="1:12" ht="15.75" thickTop="1" x14ac:dyDescent="0.25">
      <c r="A10" s="160" t="s">
        <v>157</v>
      </c>
      <c r="B10" s="161"/>
      <c r="C10" s="172" t="s">
        <v>158</v>
      </c>
      <c r="D10" s="36"/>
      <c r="E10" s="36"/>
      <c r="F10" s="36"/>
      <c r="G10" s="5" t="s">
        <v>247</v>
      </c>
      <c r="H10" s="5" t="s">
        <v>247</v>
      </c>
      <c r="I10" s="25"/>
      <c r="J10" s="25"/>
      <c r="K10" s="25"/>
      <c r="L10" s="26"/>
    </row>
    <row r="11" spans="1:12" x14ac:dyDescent="0.25">
      <c r="A11" s="163" t="s">
        <v>109</v>
      </c>
      <c r="B11" s="173" t="s">
        <v>159</v>
      </c>
      <c r="C11" s="165" t="s">
        <v>160</v>
      </c>
      <c r="D11" s="4">
        <v>2</v>
      </c>
      <c r="E11" s="4"/>
      <c r="F11" s="4">
        <v>18</v>
      </c>
      <c r="G11" s="5" t="s">
        <v>248</v>
      </c>
      <c r="H11" s="5" t="s">
        <v>247</v>
      </c>
      <c r="I11" s="10" t="s">
        <v>40</v>
      </c>
      <c r="J11" s="13"/>
      <c r="K11" s="11" t="s">
        <v>52</v>
      </c>
      <c r="L11" s="29" t="s">
        <v>53</v>
      </c>
    </row>
    <row r="12" spans="1:12" x14ac:dyDescent="0.25">
      <c r="A12" s="163"/>
      <c r="B12" s="173" t="s">
        <v>161</v>
      </c>
      <c r="C12" s="174" t="s">
        <v>162</v>
      </c>
      <c r="D12" s="4">
        <v>2</v>
      </c>
      <c r="E12" s="4">
        <v>15</v>
      </c>
      <c r="F12" s="4"/>
      <c r="G12" s="5" t="s">
        <v>248</v>
      </c>
      <c r="H12" s="5" t="s">
        <v>247</v>
      </c>
      <c r="I12" s="10" t="s">
        <v>40</v>
      </c>
      <c r="J12" s="13"/>
      <c r="K12" s="11" t="s">
        <v>52</v>
      </c>
      <c r="L12" s="29" t="s">
        <v>53</v>
      </c>
    </row>
    <row r="13" spans="1:12" x14ac:dyDescent="0.25">
      <c r="A13" s="163"/>
      <c r="B13" s="173" t="s">
        <v>163</v>
      </c>
      <c r="C13" s="165" t="s">
        <v>164</v>
      </c>
      <c r="D13" s="4">
        <v>2</v>
      </c>
      <c r="E13" s="4"/>
      <c r="F13" s="4">
        <v>18</v>
      </c>
      <c r="G13" s="5" t="s">
        <v>248</v>
      </c>
      <c r="H13" s="5" t="s">
        <v>247</v>
      </c>
      <c r="I13" s="10" t="s">
        <v>39</v>
      </c>
      <c r="J13" s="6">
        <v>2</v>
      </c>
      <c r="K13" s="166"/>
      <c r="L13" s="167"/>
    </row>
    <row r="14" spans="1:12" ht="15.75" thickBot="1" x14ac:dyDescent="0.3">
      <c r="A14" s="168"/>
      <c r="B14" s="175"/>
      <c r="C14" s="170"/>
      <c r="D14" s="176">
        <f>SUM(D11:D13)</f>
        <v>6</v>
      </c>
      <c r="E14" s="176">
        <f t="shared" ref="E14:F14" si="1">SUM(E11:E13)</f>
        <v>15</v>
      </c>
      <c r="F14" s="176">
        <f t="shared" si="1"/>
        <v>36</v>
      </c>
      <c r="G14" s="34"/>
      <c r="H14" s="34"/>
      <c r="I14" s="34"/>
      <c r="J14" s="34"/>
      <c r="K14" s="34"/>
      <c r="L14" s="35"/>
    </row>
    <row r="15" spans="1:12" ht="30.75" thickTop="1" x14ac:dyDescent="0.25">
      <c r="A15" s="23" t="s">
        <v>165</v>
      </c>
      <c r="B15" s="24"/>
      <c r="C15" s="57" t="s">
        <v>166</v>
      </c>
      <c r="D15" s="25"/>
      <c r="E15" s="25"/>
      <c r="F15" s="25"/>
      <c r="G15" s="5" t="s">
        <v>247</v>
      </c>
      <c r="H15" s="5" t="s">
        <v>247</v>
      </c>
      <c r="I15" s="25"/>
      <c r="J15" s="25"/>
      <c r="K15" s="25"/>
      <c r="L15" s="26"/>
    </row>
    <row r="16" spans="1:12" ht="15" customHeight="1" x14ac:dyDescent="0.25">
      <c r="A16" s="27" t="s">
        <v>107</v>
      </c>
      <c r="B16" s="9" t="s">
        <v>167</v>
      </c>
      <c r="C16" s="53" t="s">
        <v>168</v>
      </c>
      <c r="D16" s="4">
        <v>2</v>
      </c>
      <c r="E16" s="4">
        <v>15</v>
      </c>
      <c r="F16" s="4"/>
      <c r="G16" s="4" t="s">
        <v>248</v>
      </c>
      <c r="H16" s="4" t="s">
        <v>247</v>
      </c>
      <c r="I16" s="10" t="s">
        <v>40</v>
      </c>
      <c r="J16" s="13"/>
      <c r="K16" s="11" t="s">
        <v>52</v>
      </c>
      <c r="L16" s="29" t="s">
        <v>53</v>
      </c>
    </row>
    <row r="17" spans="1:13" ht="15" customHeight="1" x14ac:dyDescent="0.25">
      <c r="A17" s="27"/>
      <c r="B17" s="9" t="s">
        <v>169</v>
      </c>
      <c r="C17" s="11" t="s">
        <v>170</v>
      </c>
      <c r="D17" s="4">
        <v>2</v>
      </c>
      <c r="E17" s="4">
        <v>15</v>
      </c>
      <c r="F17" s="4"/>
      <c r="G17" s="4" t="s">
        <v>248</v>
      </c>
      <c r="H17" s="4" t="s">
        <v>247</v>
      </c>
      <c r="I17" s="11" t="s">
        <v>40</v>
      </c>
      <c r="J17" s="13"/>
      <c r="K17" s="11" t="s">
        <v>52</v>
      </c>
      <c r="L17" s="29" t="s">
        <v>53</v>
      </c>
    </row>
    <row r="18" spans="1:13" s="184" customFormat="1" ht="30" x14ac:dyDescent="0.25">
      <c r="A18" s="177"/>
      <c r="B18" s="178" t="s">
        <v>171</v>
      </c>
      <c r="C18" s="53" t="s">
        <v>172</v>
      </c>
      <c r="D18" s="179">
        <v>2</v>
      </c>
      <c r="E18" s="179">
        <v>15</v>
      </c>
      <c r="F18" s="180"/>
      <c r="G18" s="4" t="s">
        <v>248</v>
      </c>
      <c r="H18" s="4" t="s">
        <v>247</v>
      </c>
      <c r="I18" s="53" t="s">
        <v>39</v>
      </c>
      <c r="J18" s="181">
        <v>2</v>
      </c>
      <c r="K18" s="182"/>
      <c r="L18" s="183"/>
    </row>
    <row r="19" spans="1:13" ht="15.75" thickBot="1" x14ac:dyDescent="0.3">
      <c r="A19" s="30"/>
      <c r="B19" s="38"/>
      <c r="C19" s="60"/>
      <c r="D19" s="176">
        <f>SUM(D16:D18)</f>
        <v>6</v>
      </c>
      <c r="E19" s="176">
        <f>SUM(E16:E18)</f>
        <v>45</v>
      </c>
      <c r="F19" s="176">
        <f>SUM(F16:F18)</f>
        <v>0</v>
      </c>
      <c r="G19" s="34"/>
      <c r="H19" s="34"/>
      <c r="I19" s="34"/>
      <c r="J19" s="34"/>
      <c r="K19" s="34"/>
      <c r="L19" s="35"/>
    </row>
    <row r="20" spans="1:13" ht="15.75" thickTop="1" x14ac:dyDescent="0.25">
      <c r="A20" s="23" t="s">
        <v>173</v>
      </c>
      <c r="B20" s="24"/>
      <c r="C20" s="59" t="s">
        <v>174</v>
      </c>
      <c r="D20" s="25"/>
      <c r="E20" s="25"/>
      <c r="F20" s="25"/>
      <c r="G20" s="5" t="s">
        <v>247</v>
      </c>
      <c r="H20" s="5" t="s">
        <v>247</v>
      </c>
      <c r="I20" s="25"/>
      <c r="J20" s="25"/>
      <c r="K20" s="25"/>
      <c r="L20" s="26"/>
    </row>
    <row r="21" spans="1:13" ht="30" x14ac:dyDescent="0.25">
      <c r="A21" s="185" t="s">
        <v>107</v>
      </c>
      <c r="B21" s="9" t="s">
        <v>175</v>
      </c>
      <c r="C21" s="53" t="s">
        <v>176</v>
      </c>
      <c r="D21" s="4">
        <v>2</v>
      </c>
      <c r="E21" s="4"/>
      <c r="F21" s="4">
        <v>15</v>
      </c>
      <c r="G21" s="4" t="s">
        <v>248</v>
      </c>
      <c r="H21" s="4" t="s">
        <v>247</v>
      </c>
      <c r="I21" s="53" t="s">
        <v>40</v>
      </c>
      <c r="J21" s="66"/>
      <c r="K21" s="11" t="s">
        <v>52</v>
      </c>
      <c r="L21" s="29" t="s">
        <v>53</v>
      </c>
    </row>
    <row r="22" spans="1:13" s="184" customFormat="1" x14ac:dyDescent="0.25">
      <c r="A22" s="177"/>
      <c r="B22" s="186" t="s">
        <v>13</v>
      </c>
      <c r="C22" s="187" t="s">
        <v>177</v>
      </c>
      <c r="D22" s="186">
        <v>2</v>
      </c>
      <c r="E22" s="186"/>
      <c r="F22" s="186">
        <v>15</v>
      </c>
      <c r="G22" s="4" t="s">
        <v>248</v>
      </c>
      <c r="H22" s="4" t="s">
        <v>247</v>
      </c>
      <c r="I22" s="53" t="s">
        <v>39</v>
      </c>
      <c r="J22" s="186">
        <v>2</v>
      </c>
      <c r="K22" s="188"/>
      <c r="L22" s="189"/>
    </row>
    <row r="23" spans="1:13" ht="17.25" customHeight="1" x14ac:dyDescent="0.25">
      <c r="A23" s="27"/>
      <c r="B23" s="4" t="s">
        <v>178</v>
      </c>
      <c r="C23" s="53" t="s">
        <v>179</v>
      </c>
      <c r="D23" s="186">
        <v>2</v>
      </c>
      <c r="E23" s="190"/>
      <c r="F23" s="186">
        <v>15</v>
      </c>
      <c r="G23" s="4" t="s">
        <v>248</v>
      </c>
      <c r="H23" s="4" t="s">
        <v>247</v>
      </c>
      <c r="I23" s="53" t="s">
        <v>39</v>
      </c>
      <c r="J23" s="186">
        <v>2</v>
      </c>
      <c r="K23" s="188"/>
      <c r="L23" s="189"/>
    </row>
    <row r="24" spans="1:13" ht="15.75" thickBot="1" x14ac:dyDescent="0.3">
      <c r="A24" s="30"/>
      <c r="B24" s="38"/>
      <c r="C24" s="58"/>
      <c r="D24" s="33">
        <v>6</v>
      </c>
      <c r="E24" s="33">
        <v>0</v>
      </c>
      <c r="F24" s="33">
        <v>45</v>
      </c>
      <c r="G24" s="34"/>
      <c r="H24" s="34"/>
      <c r="I24" s="34"/>
      <c r="J24" s="34"/>
      <c r="K24" s="34"/>
      <c r="L24" s="35"/>
    </row>
    <row r="25" spans="1:13" ht="15.75" thickTop="1" x14ac:dyDescent="0.25">
      <c r="A25" s="160" t="s">
        <v>46</v>
      </c>
      <c r="B25" s="161"/>
      <c r="C25" s="191" t="s">
        <v>180</v>
      </c>
      <c r="D25" s="25"/>
      <c r="E25" s="25"/>
      <c r="F25" s="25"/>
      <c r="G25" s="5" t="s">
        <v>247</v>
      </c>
      <c r="H25" s="5" t="s">
        <v>247</v>
      </c>
      <c r="I25" s="25"/>
      <c r="J25" s="25"/>
      <c r="K25" s="25"/>
      <c r="L25" s="26"/>
    </row>
    <row r="26" spans="1:13" x14ac:dyDescent="0.25">
      <c r="A26" s="163" t="s">
        <v>108</v>
      </c>
      <c r="B26" s="164" t="s">
        <v>14</v>
      </c>
      <c r="C26" s="165" t="s">
        <v>181</v>
      </c>
      <c r="D26" s="4">
        <v>2</v>
      </c>
      <c r="E26" s="4"/>
      <c r="F26" s="4">
        <v>25</v>
      </c>
      <c r="G26" s="4" t="s">
        <v>248</v>
      </c>
      <c r="H26" s="4" t="s">
        <v>247</v>
      </c>
      <c r="I26" s="11" t="s">
        <v>39</v>
      </c>
      <c r="J26" s="4">
        <v>2</v>
      </c>
      <c r="K26" s="14"/>
      <c r="L26" s="28"/>
    </row>
    <row r="27" spans="1:13" ht="60" x14ac:dyDescent="0.25">
      <c r="A27" s="163"/>
      <c r="B27" s="164" t="s">
        <v>78</v>
      </c>
      <c r="C27" s="192" t="s">
        <v>182</v>
      </c>
      <c r="D27" s="193">
        <v>1</v>
      </c>
      <c r="E27" s="151"/>
      <c r="F27" s="193">
        <v>18</v>
      </c>
      <c r="G27" s="4" t="s">
        <v>248</v>
      </c>
      <c r="H27" s="4" t="s">
        <v>247</v>
      </c>
      <c r="I27" s="144" t="s">
        <v>39</v>
      </c>
      <c r="J27" s="146">
        <v>2</v>
      </c>
      <c r="K27" s="147"/>
      <c r="L27" s="148"/>
    </row>
    <row r="28" spans="1:13" x14ac:dyDescent="0.25">
      <c r="A28" s="163"/>
      <c r="B28" s="164" t="s">
        <v>38</v>
      </c>
      <c r="C28" s="165" t="s">
        <v>183</v>
      </c>
      <c r="D28" s="194"/>
      <c r="E28" s="152"/>
      <c r="F28" s="194"/>
      <c r="G28" s="4" t="s">
        <v>248</v>
      </c>
      <c r="H28" s="4" t="s">
        <v>247</v>
      </c>
      <c r="I28" s="144"/>
      <c r="J28" s="146"/>
      <c r="K28" s="147"/>
      <c r="L28" s="148"/>
    </row>
    <row r="29" spans="1:13" x14ac:dyDescent="0.25">
      <c r="A29" s="163"/>
      <c r="B29" s="164" t="s">
        <v>15</v>
      </c>
      <c r="C29" s="165" t="s">
        <v>184</v>
      </c>
      <c r="D29" s="6">
        <v>1</v>
      </c>
      <c r="E29" s="6">
        <f t="shared" ref="E29" si="2">SUM(E26:E28)</f>
        <v>0</v>
      </c>
      <c r="F29" s="6">
        <v>18</v>
      </c>
      <c r="G29" s="236" t="s">
        <v>248</v>
      </c>
      <c r="H29" s="236" t="s">
        <v>247</v>
      </c>
      <c r="I29" s="11" t="s">
        <v>39</v>
      </c>
      <c r="J29" s="4">
        <v>2</v>
      </c>
      <c r="K29" s="14"/>
      <c r="L29" s="28"/>
    </row>
    <row r="30" spans="1:13" ht="15.75" thickBot="1" x14ac:dyDescent="0.3">
      <c r="A30" s="168"/>
      <c r="B30" s="175"/>
      <c r="C30" s="170"/>
      <c r="D30" s="33">
        <f>SUM(D26:D29)</f>
        <v>4</v>
      </c>
      <c r="E30" s="33">
        <f t="shared" ref="E30:F30" si="3">SUM(E26:E29)</f>
        <v>0</v>
      </c>
      <c r="F30" s="33">
        <f t="shared" si="3"/>
        <v>61</v>
      </c>
      <c r="G30" s="34"/>
      <c r="H30" s="34"/>
      <c r="I30" s="34"/>
      <c r="J30" s="34"/>
      <c r="K30" s="34"/>
      <c r="L30" s="35"/>
    </row>
    <row r="31" spans="1:13" ht="15.75" thickTop="1" x14ac:dyDescent="0.25">
      <c r="A31" s="195" t="s">
        <v>185</v>
      </c>
      <c r="B31" s="196"/>
      <c r="C31" s="196"/>
      <c r="D31" s="42">
        <f>D9+D14+D19+D24+D30</f>
        <v>31</v>
      </c>
      <c r="E31" s="42">
        <f>E9+E14+E19+E24+E30</f>
        <v>98</v>
      </c>
      <c r="F31" s="42">
        <f t="shared" ref="F31" si="4">F9+F14+F19+F24+F30</f>
        <v>160</v>
      </c>
      <c r="G31" s="5"/>
      <c r="H31" s="5"/>
      <c r="I31" s="197" t="s">
        <v>186</v>
      </c>
      <c r="J31" s="198">
        <f>(E31*1.5)+F31</f>
        <v>307</v>
      </c>
      <c r="K31" s="199"/>
      <c r="L31" s="82"/>
      <c r="M31" s="82"/>
    </row>
    <row r="32" spans="1:13" x14ac:dyDescent="0.25">
      <c r="D32" s="234"/>
      <c r="E32" s="234"/>
      <c r="F32" s="234"/>
      <c r="G32" s="235"/>
      <c r="H32" s="235"/>
      <c r="I32" s="233" t="s">
        <v>187</v>
      </c>
      <c r="J32" s="198">
        <f>E31+F31</f>
        <v>258</v>
      </c>
      <c r="K32" s="200"/>
      <c r="L32" s="82"/>
      <c r="M32" s="82"/>
    </row>
    <row r="33" spans="4:8" x14ac:dyDescent="0.25">
      <c r="D33" s="89"/>
      <c r="E33" s="89"/>
      <c r="F33" s="89"/>
      <c r="G33" s="89"/>
      <c r="H33" s="89"/>
    </row>
    <row r="34" spans="4:8" x14ac:dyDescent="0.25">
      <c r="D34" s="89"/>
      <c r="E34" s="89"/>
      <c r="F34" s="89"/>
      <c r="G34" s="89"/>
      <c r="H34" s="89"/>
    </row>
  </sheetData>
  <autoFilter ref="A4:J30"/>
  <mergeCells count="7">
    <mergeCell ref="K3:L3"/>
    <mergeCell ref="D27:D28"/>
    <mergeCell ref="E27:E28"/>
    <mergeCell ref="F27:F28"/>
    <mergeCell ref="I27:I28"/>
    <mergeCell ref="J27:J28"/>
    <mergeCell ref="K27:L28"/>
  </mergeCells>
  <conditionalFormatting sqref="K8:L8 K13:L13">
    <cfRule type="expression" dxfId="40" priority="9">
      <formula>$J8="CCI (CC Intégral)"</formula>
    </cfRule>
  </conditionalFormatting>
  <conditionalFormatting sqref="K16:L17">
    <cfRule type="expression" dxfId="39" priority="3">
      <formula>$I16="CCI (CC Intégral)"</formula>
    </cfRule>
  </conditionalFormatting>
  <conditionalFormatting sqref="K6:L7">
    <cfRule type="expression" dxfId="38" priority="8">
      <formula>$I6="CCI (CC Intégral)"</formula>
    </cfRule>
  </conditionalFormatting>
  <conditionalFormatting sqref="J6:J7">
    <cfRule type="expression" dxfId="37" priority="7">
      <formula>$I6="CT (Contrôle terminal)"</formula>
    </cfRule>
  </conditionalFormatting>
  <conditionalFormatting sqref="K11:L12">
    <cfRule type="expression" dxfId="36" priority="6">
      <formula>$I11="CCI (CC Intégral)"</formula>
    </cfRule>
  </conditionalFormatting>
  <conditionalFormatting sqref="J11:J12">
    <cfRule type="expression" dxfId="35" priority="5">
      <formula>$I11="CT (Contrôle terminal)"</formula>
    </cfRule>
  </conditionalFormatting>
  <conditionalFormatting sqref="J16:J18">
    <cfRule type="expression" dxfId="34" priority="4">
      <formula>$I16="CT (Contrôle terminal)"</formula>
    </cfRule>
  </conditionalFormatting>
  <conditionalFormatting sqref="K21:L21">
    <cfRule type="expression" dxfId="33" priority="2">
      <formula>$I21="CCI (CC Intégral)"</formula>
    </cfRule>
  </conditionalFormatting>
  <conditionalFormatting sqref="J21">
    <cfRule type="expression" dxfId="32" priority="1">
      <formula>$I21="CT (Contrôle terminal)"</formula>
    </cfRule>
  </conditionalFormatting>
  <dataValidations count="2">
    <dataValidation type="list" allowBlank="1" showInputMessage="1" showErrorMessage="1" sqref="I29 I6:I8 I11:I13 I16:I18 I26:I27 I21:I23">
      <formula1>Type_contrôle</formula1>
    </dataValidation>
    <dataValidation type="list" allowBlank="1" showInputMessage="1" showErrorMessage="1" sqref="K6:K8 K16:K17 K11:K13 K21">
      <formula1>Nature_contrôle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workbookViewId="0">
      <selection activeCell="G4" sqref="G4:H28"/>
    </sheetView>
  </sheetViews>
  <sheetFormatPr baseColWidth="10" defaultRowHeight="15" x14ac:dyDescent="0.25"/>
  <cols>
    <col min="1" max="1" width="20.28515625" customWidth="1"/>
    <col min="2" max="2" width="33.85546875" customWidth="1"/>
    <col min="3" max="3" width="9.85546875" customWidth="1"/>
    <col min="4" max="5" width="7.5703125" customWidth="1"/>
    <col min="6" max="8" width="8.5703125" customWidth="1"/>
    <col min="9" max="9" width="20.140625" customWidth="1"/>
    <col min="10" max="10" width="10.42578125" customWidth="1"/>
    <col min="11" max="12" width="8.42578125" customWidth="1"/>
  </cols>
  <sheetData>
    <row r="1" spans="1:12" ht="26.25" x14ac:dyDescent="0.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2" ht="18.75" x14ac:dyDescent="0.3">
      <c r="A2" s="2" t="s">
        <v>146</v>
      </c>
      <c r="B2" s="2" t="s">
        <v>188</v>
      </c>
      <c r="C2" s="3" t="s">
        <v>148</v>
      </c>
      <c r="D2" s="3"/>
      <c r="E2" s="2"/>
      <c r="F2" s="2"/>
      <c r="G2" s="2"/>
      <c r="H2" s="2"/>
      <c r="I2" s="2"/>
    </row>
    <row r="3" spans="1:12" ht="30" customHeight="1" x14ac:dyDescent="0.3">
      <c r="A3" s="2"/>
      <c r="B3" s="17"/>
      <c r="C3" s="17"/>
      <c r="D3" s="3"/>
      <c r="E3" s="2"/>
      <c r="F3" s="2"/>
      <c r="G3" s="2"/>
      <c r="H3" s="2"/>
      <c r="J3" s="71" t="s">
        <v>48</v>
      </c>
      <c r="K3" s="145" t="s">
        <v>49</v>
      </c>
      <c r="L3" s="145"/>
    </row>
    <row r="4" spans="1:12" ht="78" customHeight="1" thickBot="1" x14ac:dyDescent="0.3">
      <c r="A4" s="158" t="s">
        <v>42</v>
      </c>
      <c r="B4" s="12" t="s">
        <v>2</v>
      </c>
      <c r="C4" s="12" t="s">
        <v>57</v>
      </c>
      <c r="D4" s="12" t="s">
        <v>3</v>
      </c>
      <c r="E4" s="12" t="s">
        <v>4</v>
      </c>
      <c r="F4" s="12" t="s">
        <v>5</v>
      </c>
      <c r="G4" s="238" t="s">
        <v>246</v>
      </c>
      <c r="H4" s="238" t="s">
        <v>249</v>
      </c>
      <c r="I4" s="22" t="s">
        <v>41</v>
      </c>
      <c r="J4" s="201" t="s">
        <v>111</v>
      </c>
      <c r="K4" s="22" t="s">
        <v>50</v>
      </c>
      <c r="L4" s="22" t="s">
        <v>51</v>
      </c>
    </row>
    <row r="5" spans="1:12" ht="30.75" thickTop="1" x14ac:dyDescent="0.25">
      <c r="A5" s="202" t="s">
        <v>189</v>
      </c>
      <c r="B5" s="203"/>
      <c r="C5" s="162" t="s">
        <v>190</v>
      </c>
      <c r="D5" s="48"/>
      <c r="E5" s="48"/>
      <c r="F5" s="48"/>
      <c r="G5" s="5" t="s">
        <v>247</v>
      </c>
      <c r="H5" s="5" t="s">
        <v>247</v>
      </c>
      <c r="I5" s="49"/>
      <c r="J5" s="50"/>
      <c r="K5" s="49"/>
      <c r="L5" s="51"/>
    </row>
    <row r="6" spans="1:12" x14ac:dyDescent="0.25">
      <c r="A6" s="163" t="s">
        <v>108</v>
      </c>
      <c r="B6" s="173" t="s">
        <v>191</v>
      </c>
      <c r="C6" s="165" t="s">
        <v>192</v>
      </c>
      <c r="D6" s="6">
        <v>2</v>
      </c>
      <c r="E6" s="6">
        <v>20</v>
      </c>
      <c r="G6" s="4" t="s">
        <v>248</v>
      </c>
      <c r="H6" s="4" t="s">
        <v>247</v>
      </c>
      <c r="I6" s="10" t="s">
        <v>40</v>
      </c>
      <c r="J6" s="166"/>
      <c r="K6" s="11" t="s">
        <v>52</v>
      </c>
      <c r="L6" s="29" t="s">
        <v>53</v>
      </c>
    </row>
    <row r="7" spans="1:12" x14ac:dyDescent="0.25">
      <c r="A7" s="163"/>
      <c r="B7" s="173" t="s">
        <v>193</v>
      </c>
      <c r="C7" s="165" t="s">
        <v>194</v>
      </c>
      <c r="D7" s="6">
        <v>2</v>
      </c>
      <c r="E7" s="6"/>
      <c r="F7" s="6">
        <v>20</v>
      </c>
      <c r="G7" s="4" t="s">
        <v>248</v>
      </c>
      <c r="H7" s="4" t="s">
        <v>247</v>
      </c>
      <c r="I7" s="10" t="s">
        <v>39</v>
      </c>
      <c r="J7" s="13">
        <v>2</v>
      </c>
      <c r="K7" s="166"/>
      <c r="L7" s="167"/>
    </row>
    <row r="8" spans="1:12" x14ac:dyDescent="0.25">
      <c r="A8" s="163"/>
      <c r="B8" s="173" t="s">
        <v>155</v>
      </c>
      <c r="C8" s="165" t="s">
        <v>195</v>
      </c>
      <c r="D8" s="6">
        <v>2</v>
      </c>
      <c r="E8" s="6"/>
      <c r="F8" s="6">
        <v>18</v>
      </c>
      <c r="G8" s="6" t="s">
        <v>248</v>
      </c>
      <c r="H8" s="6" t="s">
        <v>247</v>
      </c>
      <c r="I8" s="10" t="s">
        <v>39</v>
      </c>
      <c r="J8" s="13">
        <v>2</v>
      </c>
      <c r="K8" s="14"/>
      <c r="L8" s="28"/>
    </row>
    <row r="9" spans="1:12" ht="15.75" thickBot="1" x14ac:dyDescent="0.3">
      <c r="A9" s="168"/>
      <c r="B9" s="204"/>
      <c r="C9" s="204"/>
      <c r="D9" s="176">
        <f>SUM(D6:D8)</f>
        <v>6</v>
      </c>
      <c r="E9" s="176">
        <f t="shared" ref="E9:F9" si="0">SUM(E6:E8)</f>
        <v>20</v>
      </c>
      <c r="F9" s="176">
        <f t="shared" si="0"/>
        <v>38</v>
      </c>
      <c r="G9" s="34"/>
      <c r="H9" s="34"/>
      <c r="I9" s="34"/>
      <c r="J9" s="34"/>
      <c r="K9" s="34"/>
      <c r="L9" s="35"/>
    </row>
    <row r="10" spans="1:12" ht="15.75" thickTop="1" x14ac:dyDescent="0.25">
      <c r="A10" s="160" t="s">
        <v>196</v>
      </c>
      <c r="B10" s="205"/>
      <c r="C10" s="162" t="s">
        <v>197</v>
      </c>
      <c r="D10" s="36"/>
      <c r="E10" s="36"/>
      <c r="F10" s="36"/>
      <c r="G10" s="5" t="s">
        <v>247</v>
      </c>
      <c r="H10" s="5" t="s">
        <v>247</v>
      </c>
      <c r="I10" s="25"/>
      <c r="J10" s="25"/>
      <c r="K10" s="25"/>
      <c r="L10" s="26"/>
    </row>
    <row r="11" spans="1:12" x14ac:dyDescent="0.25">
      <c r="A11" s="163" t="s">
        <v>107</v>
      </c>
      <c r="B11" s="173" t="s">
        <v>198</v>
      </c>
      <c r="C11" s="165" t="s">
        <v>199</v>
      </c>
      <c r="D11" s="6">
        <v>2</v>
      </c>
      <c r="E11" s="6">
        <v>18</v>
      </c>
      <c r="F11" s="6"/>
      <c r="G11" s="5" t="s">
        <v>248</v>
      </c>
      <c r="H11" s="5" t="s">
        <v>247</v>
      </c>
      <c r="I11" s="10" t="s">
        <v>39</v>
      </c>
      <c r="J11" s="13">
        <v>2</v>
      </c>
      <c r="K11" s="14"/>
      <c r="L11" s="28"/>
    </row>
    <row r="12" spans="1:12" x14ac:dyDescent="0.25">
      <c r="A12" s="163"/>
      <c r="B12" s="173" t="s">
        <v>200</v>
      </c>
      <c r="C12" s="174" t="s">
        <v>201</v>
      </c>
      <c r="D12" s="6">
        <v>2</v>
      </c>
      <c r="E12" s="6"/>
      <c r="F12" s="6">
        <v>18</v>
      </c>
      <c r="G12" s="5" t="s">
        <v>248</v>
      </c>
      <c r="H12" s="5" t="s">
        <v>247</v>
      </c>
      <c r="I12" s="10" t="s">
        <v>39</v>
      </c>
      <c r="J12" s="13">
        <v>2</v>
      </c>
      <c r="K12" s="14"/>
      <c r="L12" s="28"/>
    </row>
    <row r="13" spans="1:12" x14ac:dyDescent="0.25">
      <c r="A13" s="163"/>
      <c r="B13" s="173" t="s">
        <v>202</v>
      </c>
      <c r="C13" s="165" t="s">
        <v>203</v>
      </c>
      <c r="D13" s="6">
        <v>2</v>
      </c>
      <c r="E13" s="6"/>
      <c r="F13" s="6" t="s">
        <v>204</v>
      </c>
      <c r="G13" s="5" t="s">
        <v>248</v>
      </c>
      <c r="H13" s="5" t="s">
        <v>247</v>
      </c>
      <c r="I13" s="10" t="s">
        <v>40</v>
      </c>
      <c r="J13" s="13"/>
      <c r="K13" s="11" t="s">
        <v>52</v>
      </c>
      <c r="L13" s="29" t="s">
        <v>54</v>
      </c>
    </row>
    <row r="14" spans="1:12" ht="15.75" thickBot="1" x14ac:dyDescent="0.3">
      <c r="A14" s="168"/>
      <c r="B14" s="204"/>
      <c r="C14" s="204"/>
      <c r="D14" s="33">
        <v>6</v>
      </c>
      <c r="E14" s="33">
        <v>18</v>
      </c>
      <c r="F14" s="33">
        <v>38</v>
      </c>
      <c r="G14" s="34"/>
      <c r="H14" s="34"/>
      <c r="I14" s="34"/>
      <c r="J14" s="34"/>
      <c r="K14" s="34"/>
      <c r="L14" s="35"/>
    </row>
    <row r="15" spans="1:12" ht="30.75" thickTop="1" x14ac:dyDescent="0.25">
      <c r="A15" s="23" t="s">
        <v>205</v>
      </c>
      <c r="B15" s="25"/>
      <c r="C15" s="63" t="s">
        <v>206</v>
      </c>
      <c r="D15" s="36"/>
      <c r="E15" s="36"/>
      <c r="F15" s="36"/>
      <c r="G15" s="5" t="s">
        <v>247</v>
      </c>
      <c r="H15" s="5" t="s">
        <v>247</v>
      </c>
      <c r="I15" s="25"/>
      <c r="J15" s="25"/>
      <c r="K15" s="25"/>
      <c r="L15" s="26"/>
    </row>
    <row r="16" spans="1:12" ht="30" x14ac:dyDescent="0.25">
      <c r="A16" s="185" t="s">
        <v>108</v>
      </c>
      <c r="B16" s="9" t="s">
        <v>207</v>
      </c>
      <c r="C16" s="53" t="s">
        <v>208</v>
      </c>
      <c r="D16" s="4">
        <v>2</v>
      </c>
      <c r="E16" s="4"/>
      <c r="F16" s="4">
        <v>20</v>
      </c>
      <c r="G16" s="4" t="s">
        <v>248</v>
      </c>
      <c r="H16" s="4" t="s">
        <v>247</v>
      </c>
      <c r="I16" s="10" t="s">
        <v>40</v>
      </c>
      <c r="J16" s="13"/>
      <c r="K16" s="11" t="s">
        <v>52</v>
      </c>
      <c r="L16" s="29" t="s">
        <v>53</v>
      </c>
    </row>
    <row r="17" spans="1:12" x14ac:dyDescent="0.25">
      <c r="A17" s="27"/>
      <c r="B17" s="4" t="s">
        <v>209</v>
      </c>
      <c r="C17" s="9" t="s">
        <v>210</v>
      </c>
      <c r="D17" s="4">
        <v>2</v>
      </c>
      <c r="E17" s="4"/>
      <c r="F17" s="4">
        <v>20</v>
      </c>
      <c r="G17" s="4" t="s">
        <v>248</v>
      </c>
      <c r="H17" s="4" t="s">
        <v>247</v>
      </c>
      <c r="I17" s="10" t="s">
        <v>39</v>
      </c>
      <c r="J17" s="13">
        <v>2</v>
      </c>
      <c r="K17" s="14"/>
      <c r="L17" s="28"/>
    </row>
    <row r="18" spans="1:12" ht="15.75" thickBot="1" x14ac:dyDescent="0.3">
      <c r="A18" s="27"/>
      <c r="B18" s="4"/>
      <c r="C18" s="34"/>
      <c r="D18" s="176">
        <f>SUM(D16:D17)</f>
        <v>4</v>
      </c>
      <c r="E18" s="176">
        <f t="shared" ref="E18:F18" si="1">SUM(E16:E17)</f>
        <v>0</v>
      </c>
      <c r="F18" s="176">
        <f t="shared" si="1"/>
        <v>40</v>
      </c>
      <c r="G18" s="34"/>
      <c r="H18" s="34"/>
      <c r="I18" s="58"/>
      <c r="J18" s="206"/>
      <c r="K18" s="206"/>
      <c r="L18" s="207"/>
    </row>
    <row r="19" spans="1:12" ht="15.75" thickTop="1" x14ac:dyDescent="0.25">
      <c r="A19" s="160" t="s">
        <v>46</v>
      </c>
      <c r="B19" s="161"/>
      <c r="C19" s="191" t="s">
        <v>211</v>
      </c>
      <c r="D19" s="25"/>
      <c r="E19" s="25"/>
      <c r="F19" s="25"/>
      <c r="G19" s="5" t="s">
        <v>247</v>
      </c>
      <c r="H19" s="5" t="s">
        <v>247</v>
      </c>
      <c r="I19" s="25"/>
      <c r="J19" s="25"/>
      <c r="K19" s="25"/>
      <c r="L19" s="26"/>
    </row>
    <row r="20" spans="1:12" x14ac:dyDescent="0.25">
      <c r="A20" s="163" t="s">
        <v>108</v>
      </c>
      <c r="B20" s="164" t="s">
        <v>14</v>
      </c>
      <c r="C20" s="165" t="s">
        <v>212</v>
      </c>
      <c r="D20" s="4">
        <v>2</v>
      </c>
      <c r="E20" s="4"/>
      <c r="F20" s="4">
        <v>25</v>
      </c>
      <c r="G20" s="4" t="s">
        <v>248</v>
      </c>
      <c r="H20" s="4" t="s">
        <v>247</v>
      </c>
      <c r="I20" s="11" t="s">
        <v>39</v>
      </c>
      <c r="J20" s="4">
        <v>2</v>
      </c>
      <c r="K20" s="14"/>
      <c r="L20" s="28"/>
    </row>
    <row r="21" spans="1:12" ht="60" x14ac:dyDescent="0.25">
      <c r="A21" s="163"/>
      <c r="B21" s="164" t="s">
        <v>78</v>
      </c>
      <c r="C21" s="192" t="s">
        <v>213</v>
      </c>
      <c r="D21" s="149">
        <v>1</v>
      </c>
      <c r="E21" s="151"/>
      <c r="F21" s="149">
        <v>18</v>
      </c>
      <c r="G21" s="4" t="s">
        <v>248</v>
      </c>
      <c r="H21" s="4" t="s">
        <v>247</v>
      </c>
      <c r="I21" s="144" t="s">
        <v>39</v>
      </c>
      <c r="J21" s="142">
        <v>2</v>
      </c>
      <c r="K21" s="147"/>
      <c r="L21" s="148"/>
    </row>
    <row r="22" spans="1:12" x14ac:dyDescent="0.25">
      <c r="A22" s="163"/>
      <c r="B22" s="164" t="s">
        <v>38</v>
      </c>
      <c r="C22" s="165" t="s">
        <v>214</v>
      </c>
      <c r="D22" s="150"/>
      <c r="E22" s="152"/>
      <c r="F22" s="150"/>
      <c r="G22" s="4" t="s">
        <v>248</v>
      </c>
      <c r="H22" s="4" t="s">
        <v>247</v>
      </c>
      <c r="I22" s="144"/>
      <c r="J22" s="142"/>
      <c r="K22" s="147"/>
      <c r="L22" s="148"/>
    </row>
    <row r="23" spans="1:12" x14ac:dyDescent="0.25">
      <c r="A23" s="163"/>
      <c r="B23" s="164" t="s">
        <v>15</v>
      </c>
      <c r="C23" s="165" t="s">
        <v>215</v>
      </c>
      <c r="D23" s="6">
        <v>1</v>
      </c>
      <c r="E23" s="6">
        <f t="shared" ref="E23" si="2">SUM(E20:E22)</f>
        <v>0</v>
      </c>
      <c r="F23" s="6">
        <v>18</v>
      </c>
      <c r="G23" s="4" t="s">
        <v>248</v>
      </c>
      <c r="H23" s="236" t="s">
        <v>247</v>
      </c>
      <c r="I23" s="11" t="s">
        <v>39</v>
      </c>
      <c r="J23" s="4">
        <v>2</v>
      </c>
      <c r="K23" s="14"/>
      <c r="L23" s="28"/>
    </row>
    <row r="24" spans="1:12" ht="15.75" thickBot="1" x14ac:dyDescent="0.3">
      <c r="A24" s="168"/>
      <c r="B24" s="175"/>
      <c r="C24" s="170"/>
      <c r="D24" s="176">
        <f>SUM(D20:D23)</f>
        <v>4</v>
      </c>
      <c r="E24" s="176">
        <f t="shared" ref="E24:F24" si="3">SUM(E20:E23)</f>
        <v>0</v>
      </c>
      <c r="F24" s="176">
        <f t="shared" si="3"/>
        <v>61</v>
      </c>
      <c r="G24" s="34"/>
      <c r="H24" s="34"/>
      <c r="I24" s="34"/>
      <c r="J24" s="34"/>
      <c r="K24" s="34"/>
      <c r="L24" s="35"/>
    </row>
    <row r="25" spans="1:12" ht="15.75" thickTop="1" x14ac:dyDescent="0.25">
      <c r="A25" s="69" t="s">
        <v>216</v>
      </c>
      <c r="B25" s="4"/>
      <c r="C25" s="53" t="s">
        <v>217</v>
      </c>
      <c r="D25" s="4"/>
      <c r="E25" s="4"/>
      <c r="F25" s="4"/>
      <c r="G25" s="5" t="s">
        <v>247</v>
      </c>
      <c r="H25" s="5" t="s">
        <v>247</v>
      </c>
      <c r="I25" s="4"/>
      <c r="J25" s="4"/>
      <c r="K25" s="25"/>
      <c r="L25" s="26"/>
    </row>
    <row r="26" spans="1:12" x14ac:dyDescent="0.25">
      <c r="A26" s="27" t="s">
        <v>218</v>
      </c>
      <c r="B26" s="6" t="s">
        <v>33</v>
      </c>
      <c r="C26" s="56" t="s">
        <v>219</v>
      </c>
      <c r="D26" s="4">
        <v>7</v>
      </c>
      <c r="E26" s="4"/>
      <c r="F26" s="4">
        <v>10</v>
      </c>
      <c r="G26" s="4" t="s">
        <v>248</v>
      </c>
      <c r="H26" s="4" t="s">
        <v>247</v>
      </c>
      <c r="I26" s="11" t="s">
        <v>105</v>
      </c>
      <c r="J26" s="6"/>
      <c r="K26" s="11"/>
      <c r="L26" s="29"/>
    </row>
    <row r="27" spans="1:12" x14ac:dyDescent="0.25">
      <c r="A27" s="27"/>
      <c r="B27" s="6" t="s">
        <v>34</v>
      </c>
      <c r="C27" s="53" t="s">
        <v>220</v>
      </c>
      <c r="D27" s="4">
        <v>4</v>
      </c>
      <c r="E27" s="4"/>
      <c r="F27" s="4"/>
      <c r="G27" s="4" t="s">
        <v>248</v>
      </c>
      <c r="H27" s="4" t="s">
        <v>247</v>
      </c>
      <c r="I27" s="11" t="s">
        <v>106</v>
      </c>
      <c r="J27" s="6"/>
      <c r="K27" s="11"/>
      <c r="L27" s="29"/>
    </row>
    <row r="28" spans="1:12" x14ac:dyDescent="0.25">
      <c r="A28" s="70"/>
      <c r="B28" s="4" t="s">
        <v>35</v>
      </c>
      <c r="C28" s="11" t="s">
        <v>221</v>
      </c>
      <c r="D28" s="4"/>
      <c r="E28" s="4">
        <v>10</v>
      </c>
      <c r="F28" s="4"/>
      <c r="G28" s="4" t="s">
        <v>248</v>
      </c>
      <c r="H28" s="4" t="s">
        <v>248</v>
      </c>
      <c r="I28" s="11"/>
      <c r="J28" s="4"/>
      <c r="K28" s="14"/>
      <c r="L28" s="28"/>
    </row>
    <row r="29" spans="1:12" x14ac:dyDescent="0.25">
      <c r="A29" s="69"/>
      <c r="B29" s="4"/>
      <c r="C29" s="11"/>
      <c r="D29" s="176">
        <f>SUM(D26:D28)</f>
        <v>11</v>
      </c>
      <c r="E29" s="176">
        <f t="shared" ref="E29:F29" si="4">SUM(E26:E28)</f>
        <v>10</v>
      </c>
      <c r="F29" s="176">
        <f t="shared" si="4"/>
        <v>10</v>
      </c>
      <c r="G29" s="4"/>
      <c r="I29" s="4"/>
      <c r="J29" s="4"/>
      <c r="K29" s="4"/>
      <c r="L29" s="52"/>
    </row>
    <row r="30" spans="1:12" x14ac:dyDescent="0.25">
      <c r="A30" s="208" t="s">
        <v>222</v>
      </c>
      <c r="B30" s="209"/>
      <c r="C30" s="210"/>
      <c r="D30" s="211">
        <f>D9+D14+D18+D24+D29</f>
        <v>31</v>
      </c>
      <c r="E30" s="176">
        <f t="shared" ref="E30:F30" si="5">E9+E14+E18+E24+E29</f>
        <v>48</v>
      </c>
      <c r="F30" s="176">
        <f t="shared" si="5"/>
        <v>187</v>
      </c>
      <c r="G30" s="176"/>
      <c r="H30" s="176"/>
      <c r="I30" s="197" t="s">
        <v>186</v>
      </c>
      <c r="J30" s="198">
        <f>(E30*1.5)+F30</f>
        <v>259</v>
      </c>
      <c r="K30" s="212"/>
      <c r="L30" s="213"/>
    </row>
    <row r="31" spans="1:12" x14ac:dyDescent="0.25">
      <c r="A31" s="214"/>
      <c r="B31" s="4"/>
      <c r="C31" s="53"/>
      <c r="D31" s="4"/>
      <c r="E31" s="4"/>
      <c r="F31" s="4"/>
      <c r="G31" s="4"/>
      <c r="H31" s="4"/>
      <c r="I31" s="198" t="s">
        <v>187</v>
      </c>
      <c r="J31" s="198">
        <f>E30+F30</f>
        <v>235</v>
      </c>
      <c r="K31" s="215"/>
      <c r="L31" s="29"/>
    </row>
    <row r="32" spans="1:12" x14ac:dyDescent="0.25">
      <c r="A32" s="216" t="s">
        <v>37</v>
      </c>
      <c r="B32" s="217"/>
      <c r="C32" s="218"/>
      <c r="D32" s="8">
        <f>' Semestre 3 M2 CTT'!D31+'Semestre 4 M2 CTT'!D30</f>
        <v>62</v>
      </c>
      <c r="E32" s="8">
        <f>' Semestre 3 M2 CTT'!E31+'Semestre 4 M2 CTT'!E30</f>
        <v>146</v>
      </c>
      <c r="F32" s="8">
        <f>' Semestre 3 M2 CTT'!F31+'Semestre 4 M2 CTT'!F30</f>
        <v>347</v>
      </c>
      <c r="G32" s="8"/>
      <c r="H32" s="8"/>
      <c r="I32" s="219" t="s">
        <v>186</v>
      </c>
      <c r="J32" s="8">
        <f>(E32*1.5)+F32</f>
        <v>566</v>
      </c>
      <c r="K32" s="212"/>
      <c r="L32" s="29"/>
    </row>
  </sheetData>
  <mergeCells count="7">
    <mergeCell ref="K3:L3"/>
    <mergeCell ref="D21:D22"/>
    <mergeCell ref="E21:E22"/>
    <mergeCell ref="F21:F22"/>
    <mergeCell ref="I21:I22"/>
    <mergeCell ref="J21:J22"/>
    <mergeCell ref="K21:L22"/>
  </mergeCells>
  <conditionalFormatting sqref="K7:L7">
    <cfRule type="expression" dxfId="31" priority="11">
      <formula>$I7="CCI (CC Intégral)"</formula>
    </cfRule>
  </conditionalFormatting>
  <conditionalFormatting sqref="J6:J8">
    <cfRule type="expression" dxfId="30" priority="8">
      <formula>$I6="CT (Contrôle terminal)"</formula>
    </cfRule>
  </conditionalFormatting>
  <conditionalFormatting sqref="K26:L27">
    <cfRule type="expression" dxfId="29" priority="10">
      <formula>$I26="CCI (CC Intégral)"</formula>
    </cfRule>
  </conditionalFormatting>
  <conditionalFormatting sqref="K31:L32">
    <cfRule type="expression" dxfId="28" priority="9">
      <formula>$I31="CCI (CC Intégral)"</formula>
    </cfRule>
  </conditionalFormatting>
  <conditionalFormatting sqref="K13:L13">
    <cfRule type="expression" dxfId="27" priority="5">
      <formula>$I13="CCI (CC Intégral)"</formula>
    </cfRule>
  </conditionalFormatting>
  <conditionalFormatting sqref="K6:L6">
    <cfRule type="expression" dxfId="26" priority="7">
      <formula>$I6="CCI (CC Intégral)"</formula>
    </cfRule>
  </conditionalFormatting>
  <conditionalFormatting sqref="J11:J13">
    <cfRule type="expression" dxfId="25" priority="6">
      <formula>$I11="CT (Contrôle terminal)"</formula>
    </cfRule>
  </conditionalFormatting>
  <conditionalFormatting sqref="I26:I27">
    <cfRule type="expression" dxfId="24" priority="2">
      <formula>$I26="CCI (CC Intégral)"</formula>
    </cfRule>
  </conditionalFormatting>
  <conditionalFormatting sqref="K16:L16">
    <cfRule type="expression" dxfId="23" priority="4">
      <formula>$I16="CCI (CC Intégral)"</formula>
    </cfRule>
  </conditionalFormatting>
  <conditionalFormatting sqref="J16">
    <cfRule type="expression" dxfId="22" priority="3">
      <formula>$I16="CT (Contrôle terminal)"</formula>
    </cfRule>
  </conditionalFormatting>
  <conditionalFormatting sqref="J17">
    <cfRule type="expression" dxfId="21" priority="1">
      <formula>$I17="CT (Contrôle terminal)"</formula>
    </cfRule>
  </conditionalFormatting>
  <dataValidations count="2">
    <dataValidation type="list" allowBlank="1" showInputMessage="1" showErrorMessage="1" sqref="I20:I21 I6:I8 I11:I13 I28:I32 I23 I16:I17">
      <formula1>Type_contrôle</formula1>
    </dataValidation>
    <dataValidation type="list" allowBlank="1" showInputMessage="1" showErrorMessage="1" sqref="K6:K7 K13 I26:I27 K26:K27 K31:K32 K16">
      <formula1>Nature_contrôle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opLeftCell="A7" workbookViewId="0">
      <selection activeCell="G27" sqref="G27"/>
    </sheetView>
  </sheetViews>
  <sheetFormatPr baseColWidth="10" defaultRowHeight="15" x14ac:dyDescent="0.25"/>
  <cols>
    <col min="1" max="1" width="24.28515625" style="20" customWidth="1"/>
    <col min="2" max="2" width="33.85546875" style="15" customWidth="1"/>
    <col min="3" max="3" width="9.85546875" style="15" customWidth="1"/>
    <col min="4" max="8" width="7.5703125" customWidth="1"/>
    <col min="9" max="9" width="20.140625" customWidth="1"/>
    <col min="10" max="10" width="10.42578125" customWidth="1"/>
    <col min="11" max="12" width="8.42578125" customWidth="1"/>
  </cols>
  <sheetData>
    <row r="1" spans="1:12" ht="26.25" x14ac:dyDescent="0.4">
      <c r="A1" s="1" t="s">
        <v>0</v>
      </c>
      <c r="B1" s="16"/>
      <c r="C1" s="16"/>
      <c r="D1" s="1"/>
      <c r="E1" s="1"/>
      <c r="F1" s="1"/>
      <c r="G1" s="1"/>
      <c r="H1" s="1"/>
    </row>
    <row r="2" spans="1:12" ht="18.75" x14ac:dyDescent="0.3">
      <c r="A2" s="2" t="s">
        <v>146</v>
      </c>
      <c r="B2" s="17" t="s">
        <v>147</v>
      </c>
      <c r="C2" s="3" t="s">
        <v>223</v>
      </c>
      <c r="D2" s="3"/>
      <c r="E2" s="2"/>
      <c r="F2" s="2"/>
      <c r="G2" s="2"/>
      <c r="H2" s="2"/>
    </row>
    <row r="3" spans="1:12" ht="34.5" customHeight="1" x14ac:dyDescent="0.3">
      <c r="A3" s="2"/>
      <c r="B3" s="17"/>
      <c r="C3" s="17"/>
      <c r="D3" s="3"/>
      <c r="E3" s="2"/>
      <c r="F3" s="2"/>
      <c r="G3" s="2"/>
      <c r="H3" s="2"/>
      <c r="J3" s="71" t="s">
        <v>48</v>
      </c>
      <c r="K3" s="157" t="s">
        <v>49</v>
      </c>
      <c r="L3" s="157"/>
    </row>
    <row r="4" spans="1:12" ht="96" customHeight="1" thickBot="1" x14ac:dyDescent="0.3">
      <c r="A4" s="158" t="s">
        <v>42</v>
      </c>
      <c r="B4" s="12" t="s">
        <v>2</v>
      </c>
      <c r="C4" s="12" t="s">
        <v>57</v>
      </c>
      <c r="D4" s="12" t="s">
        <v>3</v>
      </c>
      <c r="E4" s="12" t="s">
        <v>4</v>
      </c>
      <c r="F4" s="12" t="s">
        <v>5</v>
      </c>
      <c r="G4" s="237" t="s">
        <v>246</v>
      </c>
      <c r="H4" s="238" t="s">
        <v>249</v>
      </c>
      <c r="I4" s="22" t="s">
        <v>41</v>
      </c>
      <c r="J4" s="159" t="s">
        <v>111</v>
      </c>
      <c r="K4" s="22" t="s">
        <v>50</v>
      </c>
      <c r="L4" s="22" t="s">
        <v>51</v>
      </c>
    </row>
    <row r="5" spans="1:12" ht="46.5" customHeight="1" thickTop="1" x14ac:dyDescent="0.25">
      <c r="A5" s="160" t="s">
        <v>149</v>
      </c>
      <c r="B5" s="161"/>
      <c r="C5" s="162" t="s">
        <v>150</v>
      </c>
      <c r="D5" s="25"/>
      <c r="E5" s="25"/>
      <c r="F5" s="25"/>
      <c r="G5" s="230" t="s">
        <v>247</v>
      </c>
      <c r="H5" s="5" t="s">
        <v>247</v>
      </c>
      <c r="I5" s="25"/>
      <c r="J5" s="25"/>
      <c r="K5" s="25"/>
      <c r="L5" s="26"/>
    </row>
    <row r="6" spans="1:12" x14ac:dyDescent="0.25">
      <c r="A6" s="163" t="s">
        <v>107</v>
      </c>
      <c r="B6" s="164" t="s">
        <v>151</v>
      </c>
      <c r="C6" s="165" t="s">
        <v>152</v>
      </c>
      <c r="D6" s="4">
        <v>3</v>
      </c>
      <c r="E6" s="4">
        <v>18</v>
      </c>
      <c r="F6" s="4"/>
      <c r="G6" s="4" t="s">
        <v>248</v>
      </c>
      <c r="H6" s="4" t="s">
        <v>247</v>
      </c>
      <c r="I6" s="10" t="s">
        <v>40</v>
      </c>
      <c r="J6" s="13"/>
      <c r="K6" s="11" t="s">
        <v>52</v>
      </c>
      <c r="L6" s="29" t="s">
        <v>53</v>
      </c>
    </row>
    <row r="7" spans="1:12" x14ac:dyDescent="0.25">
      <c r="A7" s="163"/>
      <c r="B7" s="164" t="s">
        <v>153</v>
      </c>
      <c r="C7" s="165" t="s">
        <v>154</v>
      </c>
      <c r="D7" s="4">
        <v>4</v>
      </c>
      <c r="E7" s="4">
        <v>20</v>
      </c>
      <c r="F7" s="4"/>
      <c r="G7" s="4" t="s">
        <v>248</v>
      </c>
      <c r="H7" s="4" t="s">
        <v>247</v>
      </c>
      <c r="I7" s="10" t="s">
        <v>40</v>
      </c>
      <c r="J7" s="13"/>
      <c r="K7" s="11" t="s">
        <v>52</v>
      </c>
      <c r="L7" s="29" t="s">
        <v>53</v>
      </c>
    </row>
    <row r="8" spans="1:12" x14ac:dyDescent="0.25">
      <c r="A8" s="163"/>
      <c r="B8" s="164" t="s">
        <v>155</v>
      </c>
      <c r="C8" s="165" t="s">
        <v>156</v>
      </c>
      <c r="D8" s="4">
        <v>2</v>
      </c>
      <c r="E8" s="4"/>
      <c r="F8" s="4">
        <v>18</v>
      </c>
      <c r="G8" s="6" t="s">
        <v>248</v>
      </c>
      <c r="H8" s="6" t="s">
        <v>247</v>
      </c>
      <c r="I8" s="10" t="s">
        <v>39</v>
      </c>
      <c r="J8" s="6">
        <v>2</v>
      </c>
      <c r="K8" s="166"/>
      <c r="L8" s="167"/>
    </row>
    <row r="9" spans="1:12" ht="15.75" thickBot="1" x14ac:dyDescent="0.3">
      <c r="A9" s="168"/>
      <c r="B9" s="169"/>
      <c r="C9" s="170"/>
      <c r="D9" s="171">
        <f t="shared" ref="D9:F9" si="0">SUM(D6:D8)</f>
        <v>9</v>
      </c>
      <c r="E9" s="171">
        <f t="shared" si="0"/>
        <v>38</v>
      </c>
      <c r="F9" s="171">
        <f t="shared" si="0"/>
        <v>18</v>
      </c>
      <c r="G9" s="34"/>
      <c r="H9" s="34"/>
      <c r="I9" s="34"/>
      <c r="J9" s="34"/>
      <c r="K9" s="34"/>
      <c r="L9" s="35"/>
    </row>
    <row r="10" spans="1:12" ht="15.75" thickTop="1" x14ac:dyDescent="0.25">
      <c r="A10" s="160" t="s">
        <v>157</v>
      </c>
      <c r="B10" s="161"/>
      <c r="C10" s="172" t="s">
        <v>158</v>
      </c>
      <c r="D10" s="36"/>
      <c r="E10" s="36"/>
      <c r="F10" s="36"/>
      <c r="G10" s="5" t="s">
        <v>247</v>
      </c>
      <c r="H10" s="5" t="s">
        <v>247</v>
      </c>
      <c r="I10" s="25"/>
      <c r="J10" s="25"/>
      <c r="K10" s="25"/>
      <c r="L10" s="26"/>
    </row>
    <row r="11" spans="1:12" x14ac:dyDescent="0.25">
      <c r="A11" s="163" t="s">
        <v>109</v>
      </c>
      <c r="B11" s="173" t="s">
        <v>159</v>
      </c>
      <c r="C11" s="165" t="s">
        <v>160</v>
      </c>
      <c r="D11" s="4">
        <v>2</v>
      </c>
      <c r="E11" s="4"/>
      <c r="F11" s="4">
        <v>18</v>
      </c>
      <c r="G11" s="5" t="s">
        <v>248</v>
      </c>
      <c r="H11" s="5" t="s">
        <v>247</v>
      </c>
      <c r="I11" s="10" t="s">
        <v>40</v>
      </c>
      <c r="J11" s="13"/>
      <c r="K11" s="11" t="s">
        <v>52</v>
      </c>
      <c r="L11" s="29" t="s">
        <v>53</v>
      </c>
    </row>
    <row r="12" spans="1:12" x14ac:dyDescent="0.25">
      <c r="A12" s="163"/>
      <c r="B12" s="173" t="s">
        <v>161</v>
      </c>
      <c r="C12" s="174" t="s">
        <v>162</v>
      </c>
      <c r="D12" s="4">
        <v>2</v>
      </c>
      <c r="E12" s="4">
        <v>15</v>
      </c>
      <c r="F12" s="4"/>
      <c r="G12" s="5" t="s">
        <v>248</v>
      </c>
      <c r="H12" s="5" t="s">
        <v>247</v>
      </c>
      <c r="I12" s="10" t="s">
        <v>40</v>
      </c>
      <c r="J12" s="13"/>
      <c r="K12" s="11" t="s">
        <v>52</v>
      </c>
      <c r="L12" s="29" t="s">
        <v>53</v>
      </c>
    </row>
    <row r="13" spans="1:12" x14ac:dyDescent="0.25">
      <c r="A13" s="163"/>
      <c r="B13" s="173" t="s">
        <v>163</v>
      </c>
      <c r="C13" s="165" t="s">
        <v>164</v>
      </c>
      <c r="D13" s="4">
        <v>2</v>
      </c>
      <c r="E13" s="4"/>
      <c r="F13" s="4">
        <v>18</v>
      </c>
      <c r="G13" s="5" t="s">
        <v>248</v>
      </c>
      <c r="H13" s="5" t="s">
        <v>247</v>
      </c>
      <c r="I13" s="10" t="s">
        <v>39</v>
      </c>
      <c r="J13" s="6">
        <v>2</v>
      </c>
      <c r="K13" s="166"/>
      <c r="L13" s="167"/>
    </row>
    <row r="14" spans="1:12" ht="15.75" thickBot="1" x14ac:dyDescent="0.3">
      <c r="A14" s="168"/>
      <c r="B14" s="175"/>
      <c r="C14" s="170"/>
      <c r="D14" s="176">
        <f>SUM(D11:D13)</f>
        <v>6</v>
      </c>
      <c r="E14" s="176">
        <f t="shared" ref="E14:F14" si="1">SUM(E11:E13)</f>
        <v>15</v>
      </c>
      <c r="F14" s="176">
        <f t="shared" si="1"/>
        <v>36</v>
      </c>
      <c r="G14" s="34"/>
      <c r="H14" s="34"/>
      <c r="I14" s="34"/>
      <c r="J14" s="34"/>
      <c r="K14" s="34"/>
      <c r="L14" s="35"/>
    </row>
    <row r="15" spans="1:12" ht="15.75" thickTop="1" x14ac:dyDescent="0.25">
      <c r="A15" s="23" t="s">
        <v>224</v>
      </c>
      <c r="B15" s="24"/>
      <c r="C15" s="57" t="s">
        <v>225</v>
      </c>
      <c r="D15" s="25"/>
      <c r="E15" s="25"/>
      <c r="F15" s="25"/>
      <c r="G15" s="5" t="s">
        <v>247</v>
      </c>
      <c r="H15" s="5" t="s">
        <v>247</v>
      </c>
      <c r="I15" s="25"/>
      <c r="J15" s="25"/>
      <c r="K15" s="25"/>
      <c r="L15" s="26"/>
    </row>
    <row r="16" spans="1:12" ht="30" x14ac:dyDescent="0.25">
      <c r="A16" s="27" t="s">
        <v>107</v>
      </c>
      <c r="B16" s="9" t="s">
        <v>226</v>
      </c>
      <c r="C16" s="53" t="s">
        <v>227</v>
      </c>
      <c r="D16" s="6">
        <v>2</v>
      </c>
      <c r="E16" s="4">
        <v>15</v>
      </c>
      <c r="F16" s="4"/>
      <c r="G16" s="4" t="s">
        <v>248</v>
      </c>
      <c r="H16" s="4" t="s">
        <v>247</v>
      </c>
      <c r="I16" s="10" t="s">
        <v>40</v>
      </c>
      <c r="J16" s="13"/>
      <c r="K16" s="11" t="s">
        <v>52</v>
      </c>
      <c r="L16" s="29" t="s">
        <v>53</v>
      </c>
    </row>
    <row r="17" spans="1:13" x14ac:dyDescent="0.25">
      <c r="A17" s="27"/>
      <c r="B17" s="9" t="s">
        <v>228</v>
      </c>
      <c r="C17" s="11" t="s">
        <v>229</v>
      </c>
      <c r="D17" s="4">
        <v>2</v>
      </c>
      <c r="E17" s="4">
        <v>15</v>
      </c>
      <c r="F17" s="4"/>
      <c r="G17" s="4" t="s">
        <v>248</v>
      </c>
      <c r="H17" s="4" t="s">
        <v>247</v>
      </c>
      <c r="I17" s="11" t="s">
        <v>40</v>
      </c>
      <c r="J17" s="13"/>
      <c r="K17" s="11" t="s">
        <v>52</v>
      </c>
      <c r="L17" s="29" t="s">
        <v>53</v>
      </c>
    </row>
    <row r="18" spans="1:13" x14ac:dyDescent="0.25">
      <c r="A18" s="27"/>
      <c r="B18" s="18" t="s">
        <v>230</v>
      </c>
      <c r="C18" s="11" t="s">
        <v>231</v>
      </c>
      <c r="D18" s="6">
        <v>2</v>
      </c>
      <c r="E18" s="6">
        <v>15</v>
      </c>
      <c r="F18" s="6"/>
      <c r="G18" s="4" t="s">
        <v>248</v>
      </c>
      <c r="H18" s="4" t="s">
        <v>247</v>
      </c>
      <c r="I18" s="11" t="s">
        <v>39</v>
      </c>
      <c r="J18" s="13">
        <v>2</v>
      </c>
      <c r="K18" s="14"/>
      <c r="L18" s="28"/>
    </row>
    <row r="19" spans="1:13" ht="15.75" thickBot="1" x14ac:dyDescent="0.3">
      <c r="A19" s="30"/>
      <c r="B19" s="38"/>
      <c r="C19" s="60"/>
      <c r="D19" s="176">
        <f>SUM(D16:D18)</f>
        <v>6</v>
      </c>
      <c r="E19" s="176">
        <f>SUM(E16:E18)</f>
        <v>45</v>
      </c>
      <c r="F19" s="176">
        <f>SUM(F16:F18)</f>
        <v>0</v>
      </c>
      <c r="G19" s="34"/>
      <c r="H19" s="34"/>
      <c r="I19" s="34"/>
      <c r="J19" s="34"/>
      <c r="K19" s="34"/>
      <c r="L19" s="35"/>
    </row>
    <row r="20" spans="1:13" ht="15.75" thickTop="1" x14ac:dyDescent="0.25">
      <c r="A20" s="23" t="s">
        <v>232</v>
      </c>
      <c r="B20" s="24"/>
      <c r="C20" s="59" t="s">
        <v>233</v>
      </c>
      <c r="D20" s="25"/>
      <c r="E20" s="25"/>
      <c r="F20" s="25"/>
      <c r="G20" s="5" t="s">
        <v>247</v>
      </c>
      <c r="H20" s="5" t="s">
        <v>247</v>
      </c>
      <c r="I20" s="25"/>
      <c r="J20" s="25"/>
      <c r="K20" s="25"/>
      <c r="L20" s="26"/>
    </row>
    <row r="21" spans="1:13" x14ac:dyDescent="0.25">
      <c r="A21" s="27" t="s">
        <v>107</v>
      </c>
      <c r="B21" s="9" t="s">
        <v>234</v>
      </c>
      <c r="C21" s="53" t="s">
        <v>235</v>
      </c>
      <c r="D21" s="4">
        <v>2</v>
      </c>
      <c r="E21" s="4"/>
      <c r="F21" s="4">
        <v>15</v>
      </c>
      <c r="G21" s="4" t="s">
        <v>248</v>
      </c>
      <c r="H21" s="4" t="s">
        <v>247</v>
      </c>
      <c r="I21" s="11" t="s">
        <v>40</v>
      </c>
      <c r="J21" s="66"/>
      <c r="K21" s="11" t="s">
        <v>52</v>
      </c>
      <c r="L21" s="29" t="s">
        <v>53</v>
      </c>
    </row>
    <row r="22" spans="1:13" x14ac:dyDescent="0.25">
      <c r="A22" s="27"/>
      <c r="B22" s="9" t="s">
        <v>236</v>
      </c>
      <c r="C22" s="61" t="s">
        <v>237</v>
      </c>
      <c r="D22" s="186">
        <v>2</v>
      </c>
      <c r="E22" s="190"/>
      <c r="F22" s="186">
        <v>15</v>
      </c>
      <c r="G22" s="4" t="s">
        <v>248</v>
      </c>
      <c r="H22" s="4" t="s">
        <v>247</v>
      </c>
      <c r="I22" s="11" t="s">
        <v>39</v>
      </c>
      <c r="J22" s="190">
        <v>2</v>
      </c>
      <c r="K22" s="220"/>
      <c r="L22" s="221"/>
    </row>
    <row r="23" spans="1:13" ht="17.25" customHeight="1" x14ac:dyDescent="0.25">
      <c r="A23" s="27"/>
      <c r="B23" s="9" t="s">
        <v>238</v>
      </c>
      <c r="C23" s="53" t="s">
        <v>239</v>
      </c>
      <c r="D23" s="186">
        <v>2</v>
      </c>
      <c r="E23" s="190"/>
      <c r="F23" s="186">
        <v>15</v>
      </c>
      <c r="G23" s="4" t="s">
        <v>248</v>
      </c>
      <c r="H23" s="4" t="s">
        <v>247</v>
      </c>
      <c r="I23" s="11" t="s">
        <v>40</v>
      </c>
      <c r="J23" s="66"/>
      <c r="K23" s="11" t="s">
        <v>52</v>
      </c>
      <c r="L23" s="29" t="s">
        <v>53</v>
      </c>
    </row>
    <row r="24" spans="1:13" ht="15.75" thickBot="1" x14ac:dyDescent="0.3">
      <c r="A24" s="30"/>
      <c r="B24" s="38"/>
      <c r="C24" s="58"/>
      <c r="D24" s="33">
        <v>6</v>
      </c>
      <c r="E24" s="33">
        <v>0</v>
      </c>
      <c r="F24" s="33">
        <v>45</v>
      </c>
      <c r="G24" s="34"/>
      <c r="H24" s="34"/>
      <c r="I24" s="34"/>
      <c r="J24" s="34"/>
      <c r="K24" s="34"/>
      <c r="L24" s="35"/>
    </row>
    <row r="25" spans="1:13" ht="15.75" thickTop="1" x14ac:dyDescent="0.25">
      <c r="A25" s="160" t="s">
        <v>46</v>
      </c>
      <c r="B25" s="161"/>
      <c r="C25" s="191" t="s">
        <v>180</v>
      </c>
      <c r="D25" s="25"/>
      <c r="E25" s="25"/>
      <c r="F25" s="25"/>
      <c r="G25" s="5" t="s">
        <v>247</v>
      </c>
      <c r="H25" s="5" t="s">
        <v>247</v>
      </c>
      <c r="I25" s="25"/>
      <c r="J25" s="25"/>
      <c r="K25" s="25"/>
      <c r="L25" s="26"/>
    </row>
    <row r="26" spans="1:13" x14ac:dyDescent="0.25">
      <c r="A26" s="163" t="s">
        <v>108</v>
      </c>
      <c r="B26" s="164" t="s">
        <v>14</v>
      </c>
      <c r="C26" s="165" t="s">
        <v>181</v>
      </c>
      <c r="D26" s="4">
        <v>2</v>
      </c>
      <c r="E26" s="4"/>
      <c r="F26" s="4">
        <v>25</v>
      </c>
      <c r="G26" s="4" t="s">
        <v>248</v>
      </c>
      <c r="H26" s="4" t="s">
        <v>247</v>
      </c>
      <c r="I26" s="11" t="s">
        <v>39</v>
      </c>
      <c r="J26" s="4">
        <v>2</v>
      </c>
      <c r="K26" s="14"/>
      <c r="L26" s="28"/>
    </row>
    <row r="27" spans="1:13" ht="60" x14ac:dyDescent="0.25">
      <c r="A27" s="163"/>
      <c r="B27" s="164" t="s">
        <v>78</v>
      </c>
      <c r="C27" s="192" t="s">
        <v>182</v>
      </c>
      <c r="D27" s="149">
        <v>1</v>
      </c>
      <c r="E27" s="151"/>
      <c r="F27" s="149">
        <v>18</v>
      </c>
      <c r="G27" s="4" t="s">
        <v>248</v>
      </c>
      <c r="H27" s="4" t="s">
        <v>247</v>
      </c>
      <c r="I27" s="144" t="s">
        <v>39</v>
      </c>
      <c r="J27" s="142">
        <v>2</v>
      </c>
      <c r="K27" s="147"/>
      <c r="L27" s="148"/>
    </row>
    <row r="28" spans="1:13" x14ac:dyDescent="0.25">
      <c r="A28" s="163"/>
      <c r="B28" s="164" t="s">
        <v>38</v>
      </c>
      <c r="C28" s="165" t="s">
        <v>183</v>
      </c>
      <c r="D28" s="150"/>
      <c r="E28" s="152"/>
      <c r="F28" s="150"/>
      <c r="G28" s="4" t="s">
        <v>248</v>
      </c>
      <c r="H28" s="4" t="s">
        <v>247</v>
      </c>
      <c r="I28" s="144"/>
      <c r="J28" s="142"/>
      <c r="K28" s="147"/>
      <c r="L28" s="148"/>
    </row>
    <row r="29" spans="1:13" x14ac:dyDescent="0.25">
      <c r="A29" s="163"/>
      <c r="B29" s="164" t="s">
        <v>15</v>
      </c>
      <c r="C29" s="165" t="s">
        <v>184</v>
      </c>
      <c r="D29" s="6">
        <v>1</v>
      </c>
      <c r="E29" s="6">
        <f t="shared" ref="E29" si="2">SUM(E26:E28)</f>
        <v>0</v>
      </c>
      <c r="F29" s="6">
        <v>18</v>
      </c>
      <c r="G29" s="236" t="s">
        <v>248</v>
      </c>
      <c r="H29" s="236" t="s">
        <v>247</v>
      </c>
      <c r="I29" s="11" t="s">
        <v>39</v>
      </c>
      <c r="J29" s="4">
        <v>2</v>
      </c>
      <c r="K29" s="14"/>
      <c r="L29" s="28"/>
    </row>
    <row r="30" spans="1:13" ht="15.75" thickBot="1" x14ac:dyDescent="0.3">
      <c r="A30" s="168"/>
      <c r="B30" s="175"/>
      <c r="C30" s="170"/>
      <c r="D30" s="33">
        <f>SUM(D26:D29)</f>
        <v>4</v>
      </c>
      <c r="E30" s="33">
        <f t="shared" ref="E30:F30" si="3">SUM(E26:E29)</f>
        <v>0</v>
      </c>
      <c r="F30" s="33">
        <f t="shared" si="3"/>
        <v>61</v>
      </c>
      <c r="G30" s="33"/>
      <c r="H30" s="33"/>
      <c r="I30" s="34"/>
      <c r="J30" s="34"/>
      <c r="K30" s="34"/>
      <c r="L30" s="35"/>
    </row>
    <row r="31" spans="1:13" ht="15.75" thickTop="1" x14ac:dyDescent="0.25">
      <c r="A31" s="222" t="s">
        <v>185</v>
      </c>
      <c r="B31" s="223"/>
      <c r="C31" s="223"/>
      <c r="D31" s="42">
        <f>D9+D14+D19+D24+D30</f>
        <v>31</v>
      </c>
      <c r="E31" s="42">
        <f t="shared" ref="E31:F31" si="4">E9+E14+E19+E24+E30</f>
        <v>98</v>
      </c>
      <c r="F31" s="42">
        <f t="shared" si="4"/>
        <v>160</v>
      </c>
      <c r="G31" s="42"/>
      <c r="H31" s="42"/>
      <c r="I31" s="197" t="s">
        <v>186</v>
      </c>
      <c r="J31" s="198">
        <f>(E31*1.5)+F31</f>
        <v>307</v>
      </c>
      <c r="K31" s="224"/>
      <c r="L31" s="82"/>
      <c r="M31" s="82"/>
    </row>
    <row r="32" spans="1:13" x14ac:dyDescent="0.25">
      <c r="D32" s="7"/>
      <c r="E32" s="7"/>
      <c r="F32" s="7"/>
      <c r="G32" s="7"/>
      <c r="H32" s="7"/>
      <c r="I32" s="198" t="s">
        <v>187</v>
      </c>
      <c r="J32" s="198">
        <f>E31+F31</f>
        <v>258</v>
      </c>
      <c r="K32" s="215"/>
      <c r="L32" s="82"/>
      <c r="M32" s="82"/>
    </row>
  </sheetData>
  <autoFilter ref="A4:J30"/>
  <mergeCells count="7">
    <mergeCell ref="K3:L3"/>
    <mergeCell ref="D27:D28"/>
    <mergeCell ref="E27:E28"/>
    <mergeCell ref="F27:F28"/>
    <mergeCell ref="I27:I28"/>
    <mergeCell ref="J27:J28"/>
    <mergeCell ref="K27:L28"/>
  </mergeCells>
  <conditionalFormatting sqref="K8:L8 K13:L13">
    <cfRule type="expression" dxfId="20" priority="11">
      <formula>$J8="CCI (CC Intégral)"</formula>
    </cfRule>
  </conditionalFormatting>
  <conditionalFormatting sqref="K16:L17">
    <cfRule type="expression" dxfId="19" priority="5">
      <formula>$I16="CCI (CC Intégral)"</formula>
    </cfRule>
  </conditionalFormatting>
  <conditionalFormatting sqref="J23">
    <cfRule type="expression" dxfId="18" priority="1">
      <formula>$I23="CT (Contrôle terminal)"</formula>
    </cfRule>
  </conditionalFormatting>
  <conditionalFormatting sqref="K6:L7">
    <cfRule type="expression" dxfId="17" priority="10">
      <formula>$I6="CCI (CC Intégral)"</formula>
    </cfRule>
  </conditionalFormatting>
  <conditionalFormatting sqref="J6:J7">
    <cfRule type="expression" dxfId="16" priority="9">
      <formula>$I6="CT (Contrôle terminal)"</formula>
    </cfRule>
  </conditionalFormatting>
  <conditionalFormatting sqref="K11:L12">
    <cfRule type="expression" dxfId="15" priority="8">
      <formula>$I11="CCI (CC Intégral)"</formula>
    </cfRule>
  </conditionalFormatting>
  <conditionalFormatting sqref="J11:J12">
    <cfRule type="expression" dxfId="14" priority="7">
      <formula>$I11="CT (Contrôle terminal)"</formula>
    </cfRule>
  </conditionalFormatting>
  <conditionalFormatting sqref="J16:J18">
    <cfRule type="expression" dxfId="13" priority="6">
      <formula>$I16="CT (Contrôle terminal)"</formula>
    </cfRule>
  </conditionalFormatting>
  <conditionalFormatting sqref="K21:L21">
    <cfRule type="expression" dxfId="12" priority="4">
      <formula>$I21="CCI (CC Intégral)"</formula>
    </cfRule>
  </conditionalFormatting>
  <conditionalFormatting sqref="J21">
    <cfRule type="expression" dxfId="11" priority="3">
      <formula>$I21="CT (Contrôle terminal)"</formula>
    </cfRule>
  </conditionalFormatting>
  <conditionalFormatting sqref="K23:L23">
    <cfRule type="expression" dxfId="10" priority="2">
      <formula>$I23="CCI (CC Intégral)"</formula>
    </cfRule>
  </conditionalFormatting>
  <dataValidations count="2">
    <dataValidation type="list" allowBlank="1" showInputMessage="1" showErrorMessage="1" sqref="I29 I6:I8 I11:I13 I16:I18 I26:I27 I21:I23">
      <formula1>Type_contrôle</formula1>
    </dataValidation>
    <dataValidation type="list" allowBlank="1" showInputMessage="1" showErrorMessage="1" sqref="K6:K8 K16:K17 K11:K13 K21 K23">
      <formula1>Nature_contrôle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workbookViewId="0">
      <selection activeCell="G4" sqref="G4:H28"/>
    </sheetView>
  </sheetViews>
  <sheetFormatPr baseColWidth="10" defaultRowHeight="15" x14ac:dyDescent="0.25"/>
  <cols>
    <col min="1" max="1" width="20.28515625" customWidth="1"/>
    <col min="2" max="2" width="33.85546875" customWidth="1"/>
    <col min="3" max="3" width="9.85546875" customWidth="1"/>
    <col min="4" max="5" width="7.5703125" customWidth="1"/>
    <col min="6" max="8" width="8.7109375" customWidth="1"/>
    <col min="9" max="9" width="20.140625" customWidth="1"/>
    <col min="10" max="10" width="10.42578125" customWidth="1"/>
    <col min="11" max="12" width="8.42578125" customWidth="1"/>
  </cols>
  <sheetData>
    <row r="1" spans="1:12" ht="26.25" x14ac:dyDescent="0.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2" ht="18.75" x14ac:dyDescent="0.3">
      <c r="A2" s="2" t="s">
        <v>146</v>
      </c>
      <c r="B2" s="2" t="s">
        <v>188</v>
      </c>
      <c r="C2" s="3" t="s">
        <v>223</v>
      </c>
      <c r="D2" s="3"/>
      <c r="E2" s="2"/>
      <c r="F2" s="2"/>
      <c r="G2" s="2"/>
      <c r="H2" s="2"/>
      <c r="I2" s="2"/>
    </row>
    <row r="3" spans="1:12" ht="30" customHeight="1" x14ac:dyDescent="0.3">
      <c r="A3" s="2"/>
      <c r="B3" s="17"/>
      <c r="C3" s="17"/>
      <c r="D3" s="3"/>
      <c r="E3" s="2"/>
      <c r="F3" s="2"/>
      <c r="G3" s="2"/>
      <c r="H3" s="2"/>
      <c r="J3" s="71" t="s">
        <v>48</v>
      </c>
      <c r="K3" s="145" t="s">
        <v>49</v>
      </c>
      <c r="L3" s="145"/>
    </row>
    <row r="4" spans="1:12" ht="78" customHeight="1" thickBot="1" x14ac:dyDescent="0.3">
      <c r="A4" s="158" t="s">
        <v>42</v>
      </c>
      <c r="B4" s="12" t="s">
        <v>2</v>
      </c>
      <c r="C4" s="12" t="s">
        <v>57</v>
      </c>
      <c r="D4" s="12" t="s">
        <v>3</v>
      </c>
      <c r="E4" s="12" t="s">
        <v>4</v>
      </c>
      <c r="F4" s="12" t="s">
        <v>5</v>
      </c>
      <c r="G4" s="238" t="s">
        <v>246</v>
      </c>
      <c r="H4" s="238" t="s">
        <v>249</v>
      </c>
      <c r="I4" s="22" t="s">
        <v>41</v>
      </c>
      <c r="J4" s="201" t="s">
        <v>111</v>
      </c>
      <c r="K4" s="22" t="s">
        <v>50</v>
      </c>
      <c r="L4" s="22" t="s">
        <v>51</v>
      </c>
    </row>
    <row r="5" spans="1:12" ht="30.75" thickTop="1" x14ac:dyDescent="0.25">
      <c r="A5" s="202" t="s">
        <v>189</v>
      </c>
      <c r="B5" s="203"/>
      <c r="C5" s="162" t="s">
        <v>190</v>
      </c>
      <c r="D5" s="48"/>
      <c r="E5" s="48"/>
      <c r="F5" s="48"/>
      <c r="G5" s="5" t="s">
        <v>247</v>
      </c>
      <c r="H5" s="5" t="s">
        <v>247</v>
      </c>
      <c r="I5" s="49"/>
      <c r="J5" s="50"/>
      <c r="K5" s="49"/>
      <c r="L5" s="51"/>
    </row>
    <row r="6" spans="1:12" x14ac:dyDescent="0.25">
      <c r="A6" s="163" t="s">
        <v>108</v>
      </c>
      <c r="B6" s="173" t="s">
        <v>191</v>
      </c>
      <c r="C6" s="165" t="s">
        <v>192</v>
      </c>
      <c r="D6" s="6">
        <v>2</v>
      </c>
      <c r="E6" s="6">
        <v>20</v>
      </c>
      <c r="F6" s="4"/>
      <c r="G6" s="4" t="s">
        <v>248</v>
      </c>
      <c r="H6" s="4" t="s">
        <v>247</v>
      </c>
      <c r="I6" s="10" t="s">
        <v>40</v>
      </c>
      <c r="J6" s="166"/>
      <c r="K6" s="11" t="s">
        <v>52</v>
      </c>
      <c r="L6" s="29" t="s">
        <v>53</v>
      </c>
    </row>
    <row r="7" spans="1:12" x14ac:dyDescent="0.25">
      <c r="A7" s="163"/>
      <c r="B7" s="173" t="s">
        <v>193</v>
      </c>
      <c r="C7" s="165" t="s">
        <v>194</v>
      </c>
      <c r="D7" s="6">
        <v>2</v>
      </c>
      <c r="E7" s="6"/>
      <c r="F7" s="6">
        <v>20</v>
      </c>
      <c r="G7" s="4" t="s">
        <v>248</v>
      </c>
      <c r="H7" s="4" t="s">
        <v>247</v>
      </c>
      <c r="I7" s="10" t="s">
        <v>39</v>
      </c>
      <c r="J7" s="13">
        <v>2</v>
      </c>
      <c r="K7" s="166"/>
      <c r="L7" s="167"/>
    </row>
    <row r="8" spans="1:12" x14ac:dyDescent="0.25">
      <c r="A8" s="163"/>
      <c r="B8" s="173" t="s">
        <v>155</v>
      </c>
      <c r="C8" s="165" t="s">
        <v>195</v>
      </c>
      <c r="D8" s="6">
        <v>2</v>
      </c>
      <c r="E8" s="6"/>
      <c r="F8" s="6">
        <v>18</v>
      </c>
      <c r="G8" s="6" t="s">
        <v>248</v>
      </c>
      <c r="H8" s="6" t="s">
        <v>247</v>
      </c>
      <c r="I8" s="10" t="s">
        <v>39</v>
      </c>
      <c r="J8" s="13">
        <v>2</v>
      </c>
      <c r="K8" s="14"/>
      <c r="L8" s="28"/>
    </row>
    <row r="9" spans="1:12" ht="15.75" thickBot="1" x14ac:dyDescent="0.3">
      <c r="A9" s="168"/>
      <c r="B9" s="204"/>
      <c r="C9" s="204"/>
      <c r="D9" s="176">
        <f>SUM(D6:D8)</f>
        <v>6</v>
      </c>
      <c r="E9" s="176">
        <f t="shared" ref="E9:F9" si="0">SUM(E6:E8)</f>
        <v>20</v>
      </c>
      <c r="F9" s="176">
        <f t="shared" si="0"/>
        <v>38</v>
      </c>
      <c r="G9" s="34"/>
      <c r="H9" s="34"/>
      <c r="I9" s="34"/>
      <c r="J9" s="34"/>
      <c r="K9" s="34"/>
      <c r="L9" s="35"/>
    </row>
    <row r="10" spans="1:12" ht="15.75" thickTop="1" x14ac:dyDescent="0.25">
      <c r="A10" s="160" t="s">
        <v>196</v>
      </c>
      <c r="B10" s="205"/>
      <c r="C10" s="162" t="s">
        <v>197</v>
      </c>
      <c r="D10" s="36"/>
      <c r="E10" s="36"/>
      <c r="F10" s="36"/>
      <c r="G10" s="5" t="s">
        <v>247</v>
      </c>
      <c r="H10" s="5" t="s">
        <v>247</v>
      </c>
      <c r="I10" s="25"/>
      <c r="J10" s="25"/>
      <c r="K10" s="25"/>
      <c r="L10" s="26"/>
    </row>
    <row r="11" spans="1:12" x14ac:dyDescent="0.25">
      <c r="A11" s="163" t="s">
        <v>107</v>
      </c>
      <c r="B11" s="173" t="s">
        <v>198</v>
      </c>
      <c r="C11" s="165" t="s">
        <v>199</v>
      </c>
      <c r="D11" s="6">
        <v>2</v>
      </c>
      <c r="E11" s="6">
        <v>18</v>
      </c>
      <c r="F11" s="6"/>
      <c r="G11" s="5" t="s">
        <v>248</v>
      </c>
      <c r="H11" s="5" t="s">
        <v>247</v>
      </c>
      <c r="I11" s="10" t="s">
        <v>39</v>
      </c>
      <c r="J11" s="13">
        <v>2</v>
      </c>
      <c r="K11" s="14"/>
      <c r="L11" s="28"/>
    </row>
    <row r="12" spans="1:12" x14ac:dyDescent="0.25">
      <c r="A12" s="163"/>
      <c r="B12" s="173" t="s">
        <v>200</v>
      </c>
      <c r="C12" s="174" t="s">
        <v>201</v>
      </c>
      <c r="D12" s="6">
        <v>2</v>
      </c>
      <c r="E12" s="6"/>
      <c r="F12" s="6">
        <v>18</v>
      </c>
      <c r="G12" s="5" t="s">
        <v>248</v>
      </c>
      <c r="H12" s="5" t="s">
        <v>247</v>
      </c>
      <c r="I12" s="10" t="s">
        <v>39</v>
      </c>
      <c r="J12" s="13">
        <v>2</v>
      </c>
      <c r="K12" s="14"/>
      <c r="L12" s="28"/>
    </row>
    <row r="13" spans="1:12" x14ac:dyDescent="0.25">
      <c r="A13" s="163"/>
      <c r="B13" s="173" t="s">
        <v>202</v>
      </c>
      <c r="C13" s="165" t="s">
        <v>203</v>
      </c>
      <c r="D13" s="6">
        <v>2</v>
      </c>
      <c r="E13" s="6"/>
      <c r="F13" s="6" t="s">
        <v>204</v>
      </c>
      <c r="G13" s="5" t="s">
        <v>248</v>
      </c>
      <c r="H13" s="5" t="s">
        <v>247</v>
      </c>
      <c r="I13" s="10" t="s">
        <v>40</v>
      </c>
      <c r="J13" s="13"/>
      <c r="K13" s="11" t="s">
        <v>52</v>
      </c>
      <c r="L13" s="29" t="s">
        <v>54</v>
      </c>
    </row>
    <row r="14" spans="1:12" ht="15.75" thickBot="1" x14ac:dyDescent="0.3">
      <c r="A14" s="168"/>
      <c r="B14" s="204"/>
      <c r="C14" s="204"/>
      <c r="D14" s="33">
        <v>6</v>
      </c>
      <c r="E14" s="33">
        <v>18</v>
      </c>
      <c r="F14" s="33">
        <v>38</v>
      </c>
      <c r="G14" s="34"/>
      <c r="H14" s="34"/>
      <c r="I14" s="34"/>
      <c r="J14" s="34"/>
      <c r="K14" s="34"/>
      <c r="L14" s="35"/>
    </row>
    <row r="15" spans="1:12" ht="15.75" thickTop="1" x14ac:dyDescent="0.25">
      <c r="A15" s="23" t="s">
        <v>240</v>
      </c>
      <c r="B15" s="25"/>
      <c r="C15" s="63" t="s">
        <v>241</v>
      </c>
      <c r="D15" s="36"/>
      <c r="E15" s="36"/>
      <c r="F15" s="36"/>
      <c r="G15" s="5" t="s">
        <v>247</v>
      </c>
      <c r="H15" s="5" t="s">
        <v>247</v>
      </c>
      <c r="I15" s="25"/>
      <c r="J15" s="25"/>
      <c r="K15" s="25"/>
      <c r="L15" s="26"/>
    </row>
    <row r="16" spans="1:12" x14ac:dyDescent="0.25">
      <c r="A16" s="27" t="s">
        <v>108</v>
      </c>
      <c r="B16" s="4" t="s">
        <v>242</v>
      </c>
      <c r="C16" s="53" t="s">
        <v>243</v>
      </c>
      <c r="D16" s="4">
        <v>2</v>
      </c>
      <c r="E16" s="4"/>
      <c r="F16" s="4">
        <v>20</v>
      </c>
      <c r="G16" s="4" t="s">
        <v>248</v>
      </c>
      <c r="H16" s="4" t="s">
        <v>247</v>
      </c>
      <c r="I16" s="10" t="s">
        <v>40</v>
      </c>
      <c r="J16" s="13"/>
      <c r="K16" s="11" t="s">
        <v>52</v>
      </c>
      <c r="L16" s="29" t="s">
        <v>53</v>
      </c>
    </row>
    <row r="17" spans="1:12" ht="30" x14ac:dyDescent="0.25">
      <c r="A17" s="27"/>
      <c r="B17" s="9" t="s">
        <v>244</v>
      </c>
      <c r="C17" s="9" t="s">
        <v>245</v>
      </c>
      <c r="D17" s="4">
        <v>2</v>
      </c>
      <c r="E17" s="4"/>
      <c r="F17" s="4">
        <v>20</v>
      </c>
      <c r="G17" s="4" t="s">
        <v>248</v>
      </c>
      <c r="H17" s="4" t="s">
        <v>247</v>
      </c>
      <c r="I17" s="11" t="s">
        <v>40</v>
      </c>
      <c r="J17" s="13"/>
      <c r="K17" s="11" t="s">
        <v>52</v>
      </c>
      <c r="L17" s="29" t="s">
        <v>53</v>
      </c>
    </row>
    <row r="18" spans="1:12" ht="15.75" thickBot="1" x14ac:dyDescent="0.3">
      <c r="A18" s="27"/>
      <c r="B18" s="4"/>
      <c r="C18" s="34"/>
      <c r="D18" s="176">
        <f>SUM(D16:D17)</f>
        <v>4</v>
      </c>
      <c r="E18" s="176">
        <f t="shared" ref="E18:F18" si="1">SUM(E16:E17)</f>
        <v>0</v>
      </c>
      <c r="F18" s="176">
        <f t="shared" si="1"/>
        <v>40</v>
      </c>
      <c r="G18" s="34"/>
      <c r="H18" s="34"/>
      <c r="I18" s="58"/>
      <c r="J18" s="206"/>
      <c r="K18" s="206"/>
      <c r="L18" s="207"/>
    </row>
    <row r="19" spans="1:12" ht="15.75" thickTop="1" x14ac:dyDescent="0.25">
      <c r="A19" s="160" t="s">
        <v>46</v>
      </c>
      <c r="B19" s="161"/>
      <c r="C19" s="191" t="s">
        <v>211</v>
      </c>
      <c r="D19" s="25"/>
      <c r="E19" s="25"/>
      <c r="F19" s="25"/>
      <c r="G19" s="5" t="s">
        <v>247</v>
      </c>
      <c r="H19" s="5" t="s">
        <v>247</v>
      </c>
      <c r="I19" s="25"/>
      <c r="J19" s="25"/>
      <c r="K19" s="25"/>
      <c r="L19" s="26"/>
    </row>
    <row r="20" spans="1:12" x14ac:dyDescent="0.25">
      <c r="A20" s="163" t="s">
        <v>108</v>
      </c>
      <c r="B20" s="164" t="s">
        <v>14</v>
      </c>
      <c r="C20" s="165" t="s">
        <v>212</v>
      </c>
      <c r="D20" s="4">
        <v>2</v>
      </c>
      <c r="E20" s="4"/>
      <c r="F20" s="4">
        <v>25</v>
      </c>
      <c r="G20" s="4" t="s">
        <v>248</v>
      </c>
      <c r="H20" s="4" t="s">
        <v>247</v>
      </c>
      <c r="I20" s="11" t="s">
        <v>39</v>
      </c>
      <c r="J20" s="4">
        <v>2</v>
      </c>
      <c r="K20" s="14"/>
      <c r="L20" s="28"/>
    </row>
    <row r="21" spans="1:12" ht="60" x14ac:dyDescent="0.25">
      <c r="A21" s="163"/>
      <c r="B21" s="164" t="s">
        <v>78</v>
      </c>
      <c r="C21" s="192" t="s">
        <v>213</v>
      </c>
      <c r="D21" s="149">
        <v>1</v>
      </c>
      <c r="E21" s="151"/>
      <c r="F21" s="149">
        <v>18</v>
      </c>
      <c r="G21" s="4" t="s">
        <v>248</v>
      </c>
      <c r="H21" s="4" t="s">
        <v>247</v>
      </c>
      <c r="I21" s="144" t="s">
        <v>39</v>
      </c>
      <c r="J21" s="142">
        <v>2</v>
      </c>
      <c r="K21" s="147"/>
      <c r="L21" s="148"/>
    </row>
    <row r="22" spans="1:12" x14ac:dyDescent="0.25">
      <c r="A22" s="163"/>
      <c r="B22" s="164" t="s">
        <v>38</v>
      </c>
      <c r="C22" s="165" t="s">
        <v>214</v>
      </c>
      <c r="D22" s="150"/>
      <c r="E22" s="152"/>
      <c r="F22" s="150"/>
      <c r="G22" s="4" t="s">
        <v>248</v>
      </c>
      <c r="H22" s="4" t="s">
        <v>247</v>
      </c>
      <c r="I22" s="144"/>
      <c r="J22" s="142"/>
      <c r="K22" s="147"/>
      <c r="L22" s="148"/>
    </row>
    <row r="23" spans="1:12" x14ac:dyDescent="0.25">
      <c r="A23" s="163"/>
      <c r="B23" s="164" t="s">
        <v>15</v>
      </c>
      <c r="C23" s="165" t="s">
        <v>215</v>
      </c>
      <c r="D23" s="6">
        <v>1</v>
      </c>
      <c r="E23" s="6">
        <f t="shared" ref="E23" si="2">SUM(E20:E22)</f>
        <v>0</v>
      </c>
      <c r="F23" s="6">
        <v>18</v>
      </c>
      <c r="G23" s="4" t="s">
        <v>248</v>
      </c>
      <c r="H23" s="236" t="s">
        <v>247</v>
      </c>
      <c r="I23" s="11" t="s">
        <v>39</v>
      </c>
      <c r="J23" s="4">
        <v>2</v>
      </c>
      <c r="K23" s="14"/>
      <c r="L23" s="28"/>
    </row>
    <row r="24" spans="1:12" ht="15.75" thickBot="1" x14ac:dyDescent="0.3">
      <c r="A24" s="168"/>
      <c r="B24" s="175"/>
      <c r="C24" s="170"/>
      <c r="D24" s="176">
        <f>SUM(D20:D23)</f>
        <v>4</v>
      </c>
      <c r="E24" s="176">
        <f t="shared" ref="E24:F24" si="3">SUM(E20:E23)</f>
        <v>0</v>
      </c>
      <c r="F24" s="176">
        <f t="shared" si="3"/>
        <v>61</v>
      </c>
      <c r="G24" s="34"/>
      <c r="H24" s="34"/>
      <c r="I24" s="34"/>
      <c r="J24" s="34"/>
      <c r="K24" s="34"/>
      <c r="L24" s="35"/>
    </row>
    <row r="25" spans="1:12" ht="15.75" thickTop="1" x14ac:dyDescent="0.25">
      <c r="A25" s="69" t="s">
        <v>216</v>
      </c>
      <c r="B25" s="4"/>
      <c r="C25" s="53" t="s">
        <v>217</v>
      </c>
      <c r="D25" s="4"/>
      <c r="E25" s="4"/>
      <c r="F25" s="4"/>
      <c r="G25" s="5" t="s">
        <v>247</v>
      </c>
      <c r="H25" s="5" t="s">
        <v>247</v>
      </c>
      <c r="I25" s="4"/>
      <c r="J25" s="4"/>
      <c r="K25" s="25"/>
      <c r="L25" s="26"/>
    </row>
    <row r="26" spans="1:12" x14ac:dyDescent="0.25">
      <c r="A26" s="27" t="s">
        <v>218</v>
      </c>
      <c r="B26" s="6" t="s">
        <v>33</v>
      </c>
      <c r="C26" s="56" t="s">
        <v>219</v>
      </c>
      <c r="D26" s="4">
        <v>7</v>
      </c>
      <c r="E26" s="4"/>
      <c r="F26" s="4">
        <v>10</v>
      </c>
      <c r="G26" s="4" t="s">
        <v>248</v>
      </c>
      <c r="H26" s="4" t="s">
        <v>247</v>
      </c>
      <c r="I26" s="11" t="s">
        <v>105</v>
      </c>
      <c r="J26" s="6"/>
      <c r="K26" s="11"/>
      <c r="L26" s="29"/>
    </row>
    <row r="27" spans="1:12" x14ac:dyDescent="0.25">
      <c r="A27" s="27"/>
      <c r="B27" s="6" t="s">
        <v>34</v>
      </c>
      <c r="C27" s="53" t="s">
        <v>220</v>
      </c>
      <c r="D27" s="4">
        <v>4</v>
      </c>
      <c r="E27" s="4"/>
      <c r="F27" s="4"/>
      <c r="G27" s="4" t="s">
        <v>248</v>
      </c>
      <c r="H27" s="4" t="s">
        <v>247</v>
      </c>
      <c r="I27" s="11" t="s">
        <v>106</v>
      </c>
      <c r="J27" s="6"/>
      <c r="K27" s="11"/>
      <c r="L27" s="29"/>
    </row>
    <row r="28" spans="1:12" x14ac:dyDescent="0.25">
      <c r="A28" s="70"/>
      <c r="B28" s="4" t="s">
        <v>35</v>
      </c>
      <c r="C28" s="11" t="s">
        <v>221</v>
      </c>
      <c r="D28" s="4"/>
      <c r="E28" s="4">
        <v>10</v>
      </c>
      <c r="F28" s="4"/>
      <c r="G28" s="4" t="s">
        <v>248</v>
      </c>
      <c r="H28" s="4" t="s">
        <v>248</v>
      </c>
      <c r="I28" s="11"/>
      <c r="J28" s="4"/>
      <c r="K28" s="14"/>
      <c r="L28" s="28"/>
    </row>
    <row r="29" spans="1:12" x14ac:dyDescent="0.25">
      <c r="A29" s="69"/>
      <c r="B29" s="4"/>
      <c r="C29" s="11"/>
      <c r="D29" s="176">
        <f>SUM(D26:D28)</f>
        <v>11</v>
      </c>
      <c r="E29" s="176">
        <f t="shared" ref="E29:F29" si="4">SUM(E26:E28)</f>
        <v>10</v>
      </c>
      <c r="F29" s="176">
        <f t="shared" si="4"/>
        <v>10</v>
      </c>
      <c r="G29" s="176"/>
      <c r="H29" s="176"/>
      <c r="I29" s="4"/>
      <c r="J29" s="4"/>
      <c r="K29" s="4"/>
      <c r="L29" s="52"/>
    </row>
    <row r="30" spans="1:12" x14ac:dyDescent="0.25">
      <c r="A30" s="225" t="s">
        <v>222</v>
      </c>
      <c r="B30" s="226"/>
      <c r="C30" s="227"/>
      <c r="D30" s="176">
        <f>D9+D14+D18+D24+D29</f>
        <v>31</v>
      </c>
      <c r="E30" s="176">
        <f t="shared" ref="E30:F30" si="5">E9+E14+E18+E24+E29</f>
        <v>48</v>
      </c>
      <c r="F30" s="176">
        <f t="shared" si="5"/>
        <v>187</v>
      </c>
      <c r="G30" s="176"/>
      <c r="H30" s="176"/>
      <c r="I30" s="197" t="s">
        <v>186</v>
      </c>
      <c r="J30" s="198">
        <f>(E30*1.5)+F30</f>
        <v>259</v>
      </c>
      <c r="K30" s="212"/>
      <c r="L30" s="213"/>
    </row>
    <row r="31" spans="1:12" x14ac:dyDescent="0.25">
      <c r="A31" s="214"/>
      <c r="B31" s="4"/>
      <c r="C31" s="53"/>
      <c r="D31" s="4"/>
      <c r="E31" s="4"/>
      <c r="F31" s="4"/>
      <c r="G31" s="4"/>
      <c r="H31" s="4"/>
      <c r="I31" s="198" t="s">
        <v>187</v>
      </c>
      <c r="J31" s="198">
        <f>E30+F30</f>
        <v>235</v>
      </c>
      <c r="K31" s="215"/>
      <c r="L31" s="29"/>
    </row>
    <row r="32" spans="1:12" x14ac:dyDescent="0.25">
      <c r="A32" s="216" t="s">
        <v>37</v>
      </c>
      <c r="B32" s="217"/>
      <c r="C32" s="218"/>
      <c r="D32" s="8">
        <f>'Semestre 3 M2 HM'!D31+'Semestre 4 M2 HM'!D30</f>
        <v>62</v>
      </c>
      <c r="E32" s="8">
        <f>'Semestre 3 M2 HM'!E31+'Semestre 4 M2 HM'!E30</f>
        <v>146</v>
      </c>
      <c r="F32" s="8">
        <f>'Semestre 3 M2 HM'!F31+'Semestre 4 M2 HM'!F30</f>
        <v>347</v>
      </c>
      <c r="G32" s="8"/>
      <c r="H32" s="8"/>
      <c r="I32" s="219" t="s">
        <v>186</v>
      </c>
      <c r="J32" s="8">
        <f>(E32*1.5)+F32</f>
        <v>566</v>
      </c>
      <c r="K32" s="212"/>
      <c r="L32" s="29"/>
    </row>
  </sheetData>
  <mergeCells count="7">
    <mergeCell ref="K3:L3"/>
    <mergeCell ref="D21:D22"/>
    <mergeCell ref="E21:E22"/>
    <mergeCell ref="F21:F22"/>
    <mergeCell ref="I21:I22"/>
    <mergeCell ref="J21:J22"/>
    <mergeCell ref="K21:L22"/>
  </mergeCells>
  <conditionalFormatting sqref="K7:L7">
    <cfRule type="expression" dxfId="9" priority="10">
      <formula>$I7="CCI (CC Intégral)"</formula>
    </cfRule>
  </conditionalFormatting>
  <conditionalFormatting sqref="J6:J8">
    <cfRule type="expression" dxfId="8" priority="7">
      <formula>$I6="CT (Contrôle terminal)"</formula>
    </cfRule>
  </conditionalFormatting>
  <conditionalFormatting sqref="K26:L27">
    <cfRule type="expression" dxfId="7" priority="9">
      <formula>$I26="CCI (CC Intégral)"</formula>
    </cfRule>
  </conditionalFormatting>
  <conditionalFormatting sqref="K31:L32">
    <cfRule type="expression" dxfId="6" priority="8">
      <formula>$I31="CCI (CC Intégral)"</formula>
    </cfRule>
  </conditionalFormatting>
  <conditionalFormatting sqref="K13:L13">
    <cfRule type="expression" dxfId="5" priority="4">
      <formula>$I13="CCI (CC Intégral)"</formula>
    </cfRule>
  </conditionalFormatting>
  <conditionalFormatting sqref="K6:L6">
    <cfRule type="expression" dxfId="4" priority="6">
      <formula>$I6="CCI (CC Intégral)"</formula>
    </cfRule>
  </conditionalFormatting>
  <conditionalFormatting sqref="J11:J13">
    <cfRule type="expression" dxfId="3" priority="5">
      <formula>$I11="CT (Contrôle terminal)"</formula>
    </cfRule>
  </conditionalFormatting>
  <conditionalFormatting sqref="I26:I27">
    <cfRule type="expression" dxfId="2" priority="1">
      <formula>$I26="CCI (CC Intégral)"</formula>
    </cfRule>
  </conditionalFormatting>
  <conditionalFormatting sqref="K16:L17">
    <cfRule type="expression" dxfId="1" priority="3">
      <formula>$I16="CCI (CC Intégral)"</formula>
    </cfRule>
  </conditionalFormatting>
  <conditionalFormatting sqref="J16:J17">
    <cfRule type="expression" dxfId="0" priority="2">
      <formula>$I16="CT (Contrôle terminal)"</formula>
    </cfRule>
  </conditionalFormatting>
  <dataValidations count="2">
    <dataValidation type="list" allowBlank="1" showInputMessage="1" showErrorMessage="1" sqref="I20:I21 I6:I8 I11:I13 I16:I17 I23 I28:I32">
      <formula1>Type_contrôle</formula1>
    </dataValidation>
    <dataValidation type="list" allowBlank="1" showInputMessage="1" showErrorMessage="1" sqref="K6:K7 K13 K16:K17 K26:K27 K31:K32 I26:I27">
      <formula1>Nature_contrôle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Fiche générale</vt:lpstr>
      <vt:lpstr>Semestre 1</vt:lpstr>
      <vt:lpstr>Semestre 2</vt:lpstr>
      <vt:lpstr> Semestre 3 M2 CTT</vt:lpstr>
      <vt:lpstr>Semestre 4 M2 CTT</vt:lpstr>
      <vt:lpstr>Semestre 3 M2 HM</vt:lpstr>
      <vt:lpstr>Semestre 4 M2 HM</vt:lpstr>
      <vt:lpstr>'Fiche générale'!Zone_d_impression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prey</dc:creator>
  <cp:lastModifiedBy>prey</cp:lastModifiedBy>
  <cp:lastPrinted>2018-08-23T07:29:53Z</cp:lastPrinted>
  <dcterms:created xsi:type="dcterms:W3CDTF">2018-03-14T16:25:26Z</dcterms:created>
  <dcterms:modified xsi:type="dcterms:W3CDTF">2020-09-17T13:09:02Z</dcterms:modified>
</cp:coreProperties>
</file>